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430" windowWidth="18790" windowHeight="10430"/>
  </bookViews>
  <sheets>
    <sheet name="combined" sheetId="1" r:id="rId1"/>
  </sheets>
  <definedNames>
    <definedName name="_xlnm.Print_Area" localSheetId="0">combined!$A$1:$J$554</definedName>
    <definedName name="_xlnm.Print_Titles" localSheetId="0">combined!$5:$6</definedName>
  </definedNames>
  <calcPr calcId="145621"/>
</workbook>
</file>

<file path=xl/calcChain.xml><?xml version="1.0" encoding="utf-8"?>
<calcChain xmlns="http://schemas.openxmlformats.org/spreadsheetml/2006/main">
  <c r="I137" i="1" l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12" i="1" l="1"/>
  <c r="I77" i="1"/>
  <c r="I33" i="1"/>
  <c r="I32" i="1"/>
  <c r="I31" i="1"/>
  <c r="I16" i="1"/>
  <c r="H549" i="1"/>
  <c r="J549" i="1" s="1"/>
  <c r="H550" i="1"/>
  <c r="J550" i="1" s="1"/>
  <c r="H551" i="1"/>
  <c r="J551" i="1"/>
  <c r="H552" i="1"/>
  <c r="J552" i="1" s="1"/>
  <c r="H553" i="1"/>
  <c r="J553" i="1"/>
  <c r="H515" i="1"/>
  <c r="J515" i="1" s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H412" i="1"/>
  <c r="J412" i="1" s="1"/>
  <c r="H413" i="1"/>
  <c r="J413" i="1"/>
  <c r="H375" i="1"/>
  <c r="J375" i="1" s="1"/>
  <c r="H102" i="1"/>
  <c r="H150" i="1"/>
  <c r="J150" i="1"/>
  <c r="H187" i="1"/>
  <c r="J187" i="1" s="1"/>
  <c r="H186" i="1"/>
  <c r="J186" i="1" s="1"/>
  <c r="H436" i="1"/>
  <c r="J436" i="1" s="1"/>
  <c r="H435" i="1"/>
  <c r="J435" i="1" s="1"/>
  <c r="H374" i="1"/>
  <c r="J374" i="1" s="1"/>
  <c r="H380" i="1"/>
  <c r="J380" i="1"/>
  <c r="H530" i="1"/>
  <c r="J530" i="1" s="1"/>
  <c r="H132" i="1"/>
  <c r="J132" i="1"/>
  <c r="H133" i="1"/>
  <c r="J133" i="1" s="1"/>
  <c r="H305" i="1"/>
  <c r="J305" i="1" s="1"/>
  <c r="H497" i="1"/>
  <c r="J497" i="1" s="1"/>
  <c r="H148" i="1"/>
  <c r="J148" i="1" s="1"/>
  <c r="H13" i="1"/>
  <c r="J13" i="1" s="1"/>
  <c r="H7" i="1"/>
  <c r="J7" i="1"/>
  <c r="H8" i="1"/>
  <c r="J8" i="1" s="1"/>
  <c r="H9" i="1"/>
  <c r="J9" i="1"/>
  <c r="H10" i="1"/>
  <c r="J10" i="1" s="1"/>
  <c r="H11" i="1"/>
  <c r="J11" i="1" s="1"/>
  <c r="H12" i="1"/>
  <c r="J12" i="1" s="1"/>
  <c r="H14" i="1"/>
  <c r="J14" i="1" s="1"/>
  <c r="H15" i="1"/>
  <c r="J15" i="1" s="1"/>
  <c r="H16" i="1"/>
  <c r="H17" i="1"/>
  <c r="J17" i="1" s="1"/>
  <c r="H18" i="1"/>
  <c r="J18" i="1"/>
  <c r="H19" i="1"/>
  <c r="J19" i="1" s="1"/>
  <c r="H20" i="1"/>
  <c r="J20" i="1"/>
  <c r="H21" i="1"/>
  <c r="J21" i="1" s="1"/>
  <c r="H22" i="1"/>
  <c r="J22" i="1"/>
  <c r="H23" i="1"/>
  <c r="J23" i="1" s="1"/>
  <c r="H24" i="1"/>
  <c r="J24" i="1"/>
  <c r="H25" i="1"/>
  <c r="J25" i="1" s="1"/>
  <c r="H26" i="1"/>
  <c r="J26" i="1"/>
  <c r="H27" i="1"/>
  <c r="J27" i="1" s="1"/>
  <c r="H28" i="1"/>
  <c r="J28" i="1"/>
  <c r="H82" i="1"/>
  <c r="J82" i="1" s="1"/>
  <c r="H29" i="1"/>
  <c r="J29" i="1"/>
  <c r="H98" i="1"/>
  <c r="J98" i="1" s="1"/>
  <c r="H99" i="1"/>
  <c r="J99" i="1"/>
  <c r="H30" i="1"/>
  <c r="J30" i="1" s="1"/>
  <c r="H31" i="1"/>
  <c r="J31" i="1"/>
  <c r="H32" i="1"/>
  <c r="H33" i="1"/>
  <c r="J33" i="1"/>
  <c r="H34" i="1"/>
  <c r="J34" i="1" s="1"/>
  <c r="H35" i="1"/>
  <c r="J35" i="1"/>
  <c r="H36" i="1"/>
  <c r="J36" i="1" s="1"/>
  <c r="H37" i="1"/>
  <c r="J37" i="1"/>
  <c r="H38" i="1"/>
  <c r="J38" i="1" s="1"/>
  <c r="H39" i="1"/>
  <c r="J39" i="1"/>
  <c r="H40" i="1"/>
  <c r="J40" i="1" s="1"/>
  <c r="H41" i="1"/>
  <c r="J41" i="1"/>
  <c r="H42" i="1"/>
  <c r="J42" i="1" s="1"/>
  <c r="H43" i="1"/>
  <c r="J43" i="1"/>
  <c r="H44" i="1"/>
  <c r="J44" i="1" s="1"/>
  <c r="H45" i="1"/>
  <c r="J45" i="1"/>
  <c r="H46" i="1"/>
  <c r="J46" i="1" s="1"/>
  <c r="H47" i="1"/>
  <c r="J47" i="1"/>
  <c r="H48" i="1"/>
  <c r="J48" i="1" s="1"/>
  <c r="H49" i="1"/>
  <c r="J49" i="1"/>
  <c r="H50" i="1"/>
  <c r="J50" i="1" s="1"/>
  <c r="H155" i="1"/>
  <c r="J155" i="1"/>
  <c r="H379" i="1"/>
  <c r="J379" i="1" s="1"/>
  <c r="H51" i="1"/>
  <c r="J51" i="1"/>
  <c r="H52" i="1"/>
  <c r="J52" i="1" s="1"/>
  <c r="H53" i="1"/>
  <c r="J53" i="1"/>
  <c r="H54" i="1"/>
  <c r="J54" i="1" s="1"/>
  <c r="H55" i="1"/>
  <c r="J55" i="1"/>
  <c r="H56" i="1"/>
  <c r="J56" i="1" s="1"/>
  <c r="H57" i="1"/>
  <c r="J57" i="1"/>
  <c r="H58" i="1"/>
  <c r="J58" i="1" s="1"/>
  <c r="H59" i="1"/>
  <c r="J59" i="1"/>
  <c r="H60" i="1"/>
  <c r="J60" i="1" s="1"/>
  <c r="H61" i="1"/>
  <c r="J61" i="1"/>
  <c r="H62" i="1"/>
  <c r="J62" i="1" s="1"/>
  <c r="H63" i="1"/>
  <c r="J63" i="1"/>
  <c r="H64" i="1"/>
  <c r="J64" i="1" s="1"/>
  <c r="H65" i="1"/>
  <c r="J65" i="1"/>
  <c r="H66" i="1"/>
  <c r="J66" i="1" s="1"/>
  <c r="H68" i="1"/>
  <c r="J68" i="1"/>
  <c r="H69" i="1"/>
  <c r="J69" i="1" s="1"/>
  <c r="H70" i="1"/>
  <c r="J70" i="1"/>
  <c r="H71" i="1"/>
  <c r="J71" i="1" s="1"/>
  <c r="H67" i="1"/>
  <c r="J67" i="1"/>
  <c r="H72" i="1"/>
  <c r="J72" i="1" s="1"/>
  <c r="H74" i="1"/>
  <c r="J74" i="1"/>
  <c r="H75" i="1"/>
  <c r="J75" i="1" s="1"/>
  <c r="H76" i="1"/>
  <c r="J76" i="1"/>
  <c r="H77" i="1"/>
  <c r="J77" i="1" s="1"/>
  <c r="H78" i="1"/>
  <c r="J78" i="1"/>
  <c r="H79" i="1"/>
  <c r="J79" i="1"/>
  <c r="H80" i="1"/>
  <c r="J80" i="1"/>
  <c r="H81" i="1"/>
  <c r="J81" i="1"/>
  <c r="H83" i="1"/>
  <c r="J83" i="1"/>
  <c r="H84" i="1"/>
  <c r="J84" i="1"/>
  <c r="H85" i="1"/>
  <c r="J85" i="1"/>
  <c r="H86" i="1"/>
  <c r="J86" i="1"/>
  <c r="H87" i="1"/>
  <c r="J87" i="1"/>
  <c r="H88" i="1"/>
  <c r="J88" i="1"/>
  <c r="H89" i="1"/>
  <c r="J89" i="1"/>
  <c r="H90" i="1"/>
  <c r="J90" i="1"/>
  <c r="H91" i="1"/>
  <c r="J91" i="1"/>
  <c r="H92" i="1"/>
  <c r="J92" i="1"/>
  <c r="H94" i="1"/>
  <c r="J94" i="1"/>
  <c r="H97" i="1"/>
  <c r="J97" i="1"/>
  <c r="H95" i="1"/>
  <c r="J95" i="1"/>
  <c r="H100" i="1"/>
  <c r="J100" i="1"/>
  <c r="H101" i="1"/>
  <c r="J101" i="1"/>
  <c r="H104" i="1"/>
  <c r="J104" i="1"/>
  <c r="H105" i="1"/>
  <c r="J105" i="1"/>
  <c r="H106" i="1"/>
  <c r="J106" i="1"/>
  <c r="H107" i="1"/>
  <c r="J107" i="1"/>
  <c r="H108" i="1"/>
  <c r="J108" i="1"/>
  <c r="H109" i="1"/>
  <c r="J109" i="1"/>
  <c r="H110" i="1"/>
  <c r="J110" i="1"/>
  <c r="H499" i="1"/>
  <c r="J499" i="1"/>
  <c r="H500" i="1"/>
  <c r="J500" i="1"/>
  <c r="H501" i="1"/>
  <c r="J501" i="1"/>
  <c r="H111" i="1"/>
  <c r="J111" i="1"/>
  <c r="H112" i="1"/>
  <c r="J112" i="1"/>
  <c r="H114" i="1"/>
  <c r="J114" i="1"/>
  <c r="H113" i="1"/>
  <c r="J113" i="1"/>
  <c r="H137" i="1"/>
  <c r="J137" i="1"/>
  <c r="H103" i="1"/>
  <c r="J103" i="1"/>
  <c r="H378" i="1"/>
  <c r="J378" i="1"/>
  <c r="J102" i="1"/>
  <c r="H531" i="1"/>
  <c r="J531" i="1"/>
  <c r="H134" i="1"/>
  <c r="J134" i="1" s="1"/>
  <c r="H135" i="1"/>
  <c r="J135" i="1"/>
  <c r="H138" i="1"/>
  <c r="J138" i="1" s="1"/>
  <c r="H139" i="1"/>
  <c r="J139" i="1"/>
  <c r="H173" i="1"/>
  <c r="J173" i="1" s="1"/>
  <c r="H140" i="1"/>
  <c r="J140" i="1"/>
  <c r="H141" i="1"/>
  <c r="J141" i="1" s="1"/>
  <c r="H348" i="1"/>
  <c r="J348" i="1"/>
  <c r="H347" i="1"/>
  <c r="J347" i="1" s="1"/>
  <c r="H352" i="1"/>
  <c r="J352" i="1"/>
  <c r="H350" i="1"/>
  <c r="J350" i="1" s="1"/>
  <c r="H349" i="1"/>
  <c r="J349" i="1"/>
  <c r="H346" i="1"/>
  <c r="J346" i="1" s="1"/>
  <c r="H351" i="1"/>
  <c r="J351" i="1"/>
  <c r="H142" i="1"/>
  <c r="J142" i="1" s="1"/>
  <c r="H143" i="1"/>
  <c r="J143" i="1"/>
  <c r="H144" i="1"/>
  <c r="J144" i="1" s="1"/>
  <c r="H145" i="1"/>
  <c r="J145" i="1"/>
  <c r="H146" i="1"/>
  <c r="J146" i="1" s="1"/>
  <c r="H147" i="1"/>
  <c r="J147" i="1"/>
  <c r="H149" i="1"/>
  <c r="J149" i="1" s="1"/>
  <c r="H151" i="1"/>
  <c r="J151" i="1"/>
  <c r="H152" i="1"/>
  <c r="J152" i="1" s="1"/>
  <c r="H153" i="1"/>
  <c r="J153" i="1"/>
  <c r="H158" i="1"/>
  <c r="J158" i="1" s="1"/>
  <c r="H159" i="1"/>
  <c r="J159" i="1"/>
  <c r="H160" i="1"/>
  <c r="J160" i="1" s="1"/>
  <c r="H161" i="1"/>
  <c r="J161" i="1"/>
  <c r="H162" i="1"/>
  <c r="J162" i="1" s="1"/>
  <c r="H163" i="1"/>
  <c r="J163" i="1"/>
  <c r="H167" i="1"/>
  <c r="J167" i="1" s="1"/>
  <c r="H168" i="1"/>
  <c r="J168" i="1"/>
  <c r="H169" i="1"/>
  <c r="J169" i="1" s="1"/>
  <c r="H170" i="1"/>
  <c r="J170" i="1"/>
  <c r="H171" i="1"/>
  <c r="J171" i="1" s="1"/>
  <c r="H172" i="1"/>
  <c r="J172" i="1"/>
  <c r="H165" i="1"/>
  <c r="J165" i="1" s="1"/>
  <c r="H174" i="1"/>
  <c r="J174" i="1"/>
  <c r="H175" i="1"/>
  <c r="J175" i="1" s="1"/>
  <c r="H176" i="1"/>
  <c r="J176" i="1"/>
  <c r="H177" i="1"/>
  <c r="J177" i="1" s="1"/>
  <c r="H178" i="1"/>
  <c r="J178" i="1"/>
  <c r="H179" i="1"/>
  <c r="J179" i="1" s="1"/>
  <c r="H473" i="1"/>
  <c r="J473" i="1"/>
  <c r="H474" i="1"/>
  <c r="J474" i="1" s="1"/>
  <c r="H180" i="1"/>
  <c r="J180" i="1"/>
  <c r="H181" i="1"/>
  <c r="J181" i="1" s="1"/>
  <c r="H182" i="1"/>
  <c r="J182" i="1"/>
  <c r="H183" i="1"/>
  <c r="J183" i="1" s="1"/>
  <c r="H452" i="1"/>
  <c r="J452" i="1"/>
  <c r="H447" i="1"/>
  <c r="J447" i="1" s="1"/>
  <c r="H125" i="1"/>
  <c r="J125" i="1"/>
  <c r="H538" i="1"/>
  <c r="J538" i="1" s="1"/>
  <c r="H448" i="1"/>
  <c r="J448" i="1"/>
  <c r="H449" i="1"/>
  <c r="J449" i="1" s="1"/>
  <c r="H446" i="1"/>
  <c r="J446" i="1"/>
  <c r="H434" i="1"/>
  <c r="J434" i="1" s="1"/>
  <c r="H117" i="1"/>
  <c r="J117" i="1"/>
  <c r="H533" i="1"/>
  <c r="J533" i="1" s="1"/>
  <c r="H116" i="1"/>
  <c r="J116" i="1"/>
  <c r="H450" i="1"/>
  <c r="J450" i="1" s="1"/>
  <c r="H122" i="1"/>
  <c r="J122" i="1"/>
  <c r="H131" i="1"/>
  <c r="J131" i="1" s="1"/>
  <c r="H120" i="1"/>
  <c r="J120" i="1"/>
  <c r="H118" i="1"/>
  <c r="J118" i="1" s="1"/>
  <c r="H121" i="1"/>
  <c r="J121" i="1" s="1"/>
  <c r="H124" i="1"/>
  <c r="J124" i="1" s="1"/>
  <c r="H127" i="1"/>
  <c r="J127" i="1" s="1"/>
  <c r="H130" i="1"/>
  <c r="J130" i="1" s="1"/>
  <c r="H126" i="1"/>
  <c r="J126" i="1"/>
  <c r="H123" i="1"/>
  <c r="J123" i="1" s="1"/>
  <c r="H537" i="1"/>
  <c r="J537" i="1"/>
  <c r="H535" i="1"/>
  <c r="J535" i="1" s="1"/>
  <c r="H541" i="1"/>
  <c r="J541" i="1" s="1"/>
  <c r="H185" i="1"/>
  <c r="J185" i="1" s="1"/>
  <c r="H188" i="1"/>
  <c r="J188" i="1" s="1"/>
  <c r="H191" i="1"/>
  <c r="J191" i="1" s="1"/>
  <c r="H189" i="1"/>
  <c r="J189" i="1"/>
  <c r="H190" i="1"/>
  <c r="J190" i="1" s="1"/>
  <c r="H455" i="1"/>
  <c r="J455" i="1"/>
  <c r="H156" i="1"/>
  <c r="J156" i="1" s="1"/>
  <c r="H192" i="1"/>
  <c r="J192" i="1" s="1"/>
  <c r="H193" i="1"/>
  <c r="J193" i="1" s="1"/>
  <c r="H194" i="1"/>
  <c r="J194" i="1" s="1"/>
  <c r="H195" i="1"/>
  <c r="J195" i="1" s="1"/>
  <c r="H197" i="1"/>
  <c r="J197" i="1"/>
  <c r="H198" i="1"/>
  <c r="J198" i="1" s="1"/>
  <c r="H196" i="1"/>
  <c r="J196" i="1"/>
  <c r="H202" i="1"/>
  <c r="J202" i="1" s="1"/>
  <c r="H199" i="1"/>
  <c r="J199" i="1" s="1"/>
  <c r="H200" i="1"/>
  <c r="J200" i="1" s="1"/>
  <c r="H201" i="1"/>
  <c r="J201" i="1" s="1"/>
  <c r="H203" i="1"/>
  <c r="J203" i="1" s="1"/>
  <c r="H204" i="1"/>
  <c r="J204" i="1"/>
  <c r="H205" i="1"/>
  <c r="J205" i="1" s="1"/>
  <c r="H206" i="1"/>
  <c r="J206" i="1"/>
  <c r="H451" i="1"/>
  <c r="J451" i="1" s="1"/>
  <c r="H207" i="1"/>
  <c r="J207" i="1" s="1"/>
  <c r="H154" i="1"/>
  <c r="J154" i="1"/>
  <c r="H157" i="1"/>
  <c r="J157" i="1" s="1"/>
  <c r="H208" i="1"/>
  <c r="J208" i="1"/>
  <c r="H209" i="1"/>
  <c r="J209" i="1" s="1"/>
  <c r="H210" i="1"/>
  <c r="J210" i="1"/>
  <c r="H184" i="1"/>
  <c r="J184" i="1" s="1"/>
  <c r="H129" i="1"/>
  <c r="J129" i="1"/>
  <c r="H128" i="1"/>
  <c r="J128" i="1" s="1"/>
  <c r="H211" i="1"/>
  <c r="J211" i="1"/>
  <c r="H212" i="1"/>
  <c r="J212" i="1" s="1"/>
  <c r="H213" i="1"/>
  <c r="J213" i="1"/>
  <c r="H214" i="1"/>
  <c r="J214" i="1" s="1"/>
  <c r="H215" i="1"/>
  <c r="J215" i="1"/>
  <c r="H217" i="1"/>
  <c r="J217" i="1" s="1"/>
  <c r="H218" i="1"/>
  <c r="J218" i="1"/>
  <c r="H219" i="1"/>
  <c r="J219" i="1" s="1"/>
  <c r="H220" i="1"/>
  <c r="J220" i="1"/>
  <c r="H221" i="1"/>
  <c r="J221" i="1" s="1"/>
  <c r="H222" i="1"/>
  <c r="J222" i="1"/>
  <c r="H216" i="1"/>
  <c r="J216" i="1" s="1"/>
  <c r="H223" i="1"/>
  <c r="J223" i="1"/>
  <c r="H224" i="1"/>
  <c r="J224" i="1" s="1"/>
  <c r="H225" i="1"/>
  <c r="J225" i="1"/>
  <c r="H227" i="1"/>
  <c r="J227" i="1" s="1"/>
  <c r="H228" i="1"/>
  <c r="J228" i="1"/>
  <c r="H229" i="1"/>
  <c r="J229" i="1" s="1"/>
  <c r="H226" i="1"/>
  <c r="J226" i="1"/>
  <c r="H322" i="1"/>
  <c r="J322" i="1" s="1"/>
  <c r="H321" i="1"/>
  <c r="J321" i="1"/>
  <c r="H421" i="1"/>
  <c r="J421" i="1" s="1"/>
  <c r="H509" i="1"/>
  <c r="J509" i="1"/>
  <c r="H230" i="1"/>
  <c r="J230" i="1" s="1"/>
  <c r="H231" i="1"/>
  <c r="J231" i="1"/>
  <c r="H232" i="1"/>
  <c r="J232" i="1" s="1"/>
  <c r="H234" i="1"/>
  <c r="J234" i="1"/>
  <c r="H235" i="1"/>
  <c r="J235" i="1" s="1"/>
  <c r="H236" i="1"/>
  <c r="J236" i="1"/>
  <c r="H237" i="1"/>
  <c r="J237" i="1" s="1"/>
  <c r="H238" i="1"/>
  <c r="J238" i="1"/>
  <c r="H239" i="1"/>
  <c r="J239" i="1" s="1"/>
  <c r="H240" i="1"/>
  <c r="J240" i="1"/>
  <c r="H241" i="1"/>
  <c r="J241" i="1" s="1"/>
  <c r="H242" i="1"/>
  <c r="J242" i="1"/>
  <c r="H243" i="1"/>
  <c r="J243" i="1" s="1"/>
  <c r="H244" i="1"/>
  <c r="J244" i="1"/>
  <c r="H245" i="1"/>
  <c r="J245" i="1" s="1"/>
  <c r="H246" i="1"/>
  <c r="J246" i="1"/>
  <c r="H247" i="1"/>
  <c r="J247" i="1" s="1"/>
  <c r="H248" i="1"/>
  <c r="J248" i="1"/>
  <c r="H249" i="1"/>
  <c r="J249" i="1" s="1"/>
  <c r="H250" i="1"/>
  <c r="J250" i="1"/>
  <c r="H251" i="1"/>
  <c r="J251" i="1" s="1"/>
  <c r="H252" i="1"/>
  <c r="J252" i="1"/>
  <c r="H253" i="1"/>
  <c r="J253" i="1" s="1"/>
  <c r="H254" i="1"/>
  <c r="J254" i="1"/>
  <c r="H255" i="1"/>
  <c r="J255" i="1" s="1"/>
  <c r="H256" i="1"/>
  <c r="J256" i="1"/>
  <c r="H257" i="1"/>
  <c r="J257" i="1" s="1"/>
  <c r="H258" i="1"/>
  <c r="J258" i="1"/>
  <c r="H259" i="1"/>
  <c r="J259" i="1" s="1"/>
  <c r="H260" i="1"/>
  <c r="J260" i="1"/>
  <c r="H261" i="1"/>
  <c r="J261" i="1" s="1"/>
  <c r="H262" i="1"/>
  <c r="J262" i="1"/>
  <c r="H263" i="1"/>
  <c r="J263" i="1" s="1"/>
  <c r="H264" i="1"/>
  <c r="J264" i="1"/>
  <c r="H265" i="1"/>
  <c r="J265" i="1" s="1"/>
  <c r="H266" i="1"/>
  <c r="J266" i="1"/>
  <c r="H267" i="1"/>
  <c r="J267" i="1" s="1"/>
  <c r="H268" i="1"/>
  <c r="J268" i="1"/>
  <c r="H270" i="1"/>
  <c r="J270" i="1" s="1"/>
  <c r="H271" i="1"/>
  <c r="J271" i="1"/>
  <c r="H272" i="1"/>
  <c r="J272" i="1" s="1"/>
  <c r="H273" i="1"/>
  <c r="J273" i="1"/>
  <c r="H274" i="1"/>
  <c r="J274" i="1" s="1"/>
  <c r="H275" i="1"/>
  <c r="J275" i="1"/>
  <c r="H276" i="1"/>
  <c r="J276" i="1" s="1"/>
  <c r="H277" i="1"/>
  <c r="J277" i="1"/>
  <c r="H278" i="1"/>
  <c r="J278" i="1" s="1"/>
  <c r="H279" i="1"/>
  <c r="J279" i="1"/>
  <c r="H281" i="1"/>
  <c r="J281" i="1" s="1"/>
  <c r="H282" i="1"/>
  <c r="J282" i="1"/>
  <c r="H284" i="1"/>
  <c r="J284" i="1" s="1"/>
  <c r="H285" i="1"/>
  <c r="J285" i="1"/>
  <c r="H286" i="1"/>
  <c r="J286" i="1" s="1"/>
  <c r="H280" i="1"/>
  <c r="J280" i="1"/>
  <c r="H287" i="1"/>
  <c r="J287" i="1" s="1"/>
  <c r="H288" i="1"/>
  <c r="J288" i="1"/>
  <c r="H289" i="1"/>
  <c r="J289" i="1" s="1"/>
  <c r="H290" i="1"/>
  <c r="J290" i="1"/>
  <c r="H291" i="1"/>
  <c r="J291" i="1" s="1"/>
  <c r="H292" i="1"/>
  <c r="J292" i="1"/>
  <c r="H293" i="1"/>
  <c r="J293" i="1" s="1"/>
  <c r="H294" i="1"/>
  <c r="J294" i="1"/>
  <c r="H295" i="1"/>
  <c r="J295" i="1" s="1"/>
  <c r="H296" i="1"/>
  <c r="J296" i="1"/>
  <c r="H297" i="1"/>
  <c r="J297" i="1" s="1"/>
  <c r="H298" i="1"/>
  <c r="J298" i="1"/>
  <c r="H299" i="1"/>
  <c r="J299" i="1" s="1"/>
  <c r="H300" i="1"/>
  <c r="J300" i="1"/>
  <c r="H301" i="1"/>
  <c r="J301" i="1" s="1"/>
  <c r="H302" i="1"/>
  <c r="J302" i="1"/>
  <c r="H303" i="1"/>
  <c r="J303" i="1" s="1"/>
  <c r="H304" i="1"/>
  <c r="J304" i="1"/>
  <c r="H309" i="1"/>
  <c r="J309" i="1" s="1"/>
  <c r="H311" i="1"/>
  <c r="J311" i="1"/>
  <c r="H312" i="1"/>
  <c r="J312" i="1" s="1"/>
  <c r="H313" i="1"/>
  <c r="J313" i="1"/>
  <c r="H307" i="1"/>
  <c r="J307" i="1" s="1"/>
  <c r="H306" i="1"/>
  <c r="J306" i="1"/>
  <c r="H314" i="1"/>
  <c r="J314" i="1" s="1"/>
  <c r="H308" i="1"/>
  <c r="J308" i="1"/>
  <c r="H310" i="1"/>
  <c r="J310" i="1" s="1"/>
  <c r="H315" i="1"/>
  <c r="J315" i="1"/>
  <c r="H316" i="1"/>
  <c r="J316" i="1" s="1"/>
  <c r="H317" i="1"/>
  <c r="J317" i="1"/>
  <c r="H318" i="1"/>
  <c r="J318" i="1" s="1"/>
  <c r="H319" i="1"/>
  <c r="J319" i="1"/>
  <c r="H320" i="1"/>
  <c r="J320" i="1" s="1"/>
  <c r="H323" i="1"/>
  <c r="J323" i="1"/>
  <c r="H324" i="1"/>
  <c r="J324" i="1" s="1"/>
  <c r="H325" i="1"/>
  <c r="J325" i="1"/>
  <c r="H326" i="1"/>
  <c r="J326" i="1" s="1"/>
  <c r="H327" i="1"/>
  <c r="J327" i="1"/>
  <c r="H328" i="1"/>
  <c r="J328" i="1" s="1"/>
  <c r="H334" i="1"/>
  <c r="J334" i="1"/>
  <c r="H335" i="1"/>
  <c r="J335" i="1" s="1"/>
  <c r="H329" i="1"/>
  <c r="J329" i="1"/>
  <c r="H330" i="1"/>
  <c r="J330" i="1" s="1"/>
  <c r="H331" i="1"/>
  <c r="J331" i="1"/>
  <c r="H336" i="1"/>
  <c r="J336" i="1" s="1"/>
  <c r="H337" i="1"/>
  <c r="J337" i="1"/>
  <c r="H338" i="1"/>
  <c r="J338" i="1" s="1"/>
  <c r="H453" i="1"/>
  <c r="J453" i="1"/>
  <c r="H454" i="1"/>
  <c r="J454" i="1" s="1"/>
  <c r="H341" i="1"/>
  <c r="J341" i="1"/>
  <c r="H342" i="1"/>
  <c r="J342" i="1" s="1"/>
  <c r="H343" i="1"/>
  <c r="J343" i="1"/>
  <c r="H344" i="1"/>
  <c r="J344" i="1" s="1"/>
  <c r="H345" i="1"/>
  <c r="J345" i="1"/>
  <c r="H353" i="1"/>
  <c r="J353" i="1" s="1"/>
  <c r="H93" i="1"/>
  <c r="J93" i="1"/>
  <c r="H73" i="1"/>
  <c r="J73" i="1" s="1"/>
  <c r="H269" i="1"/>
  <c r="J269" i="1"/>
  <c r="H96" i="1"/>
  <c r="J96" i="1" s="1"/>
  <c r="H403" i="1"/>
  <c r="J403" i="1"/>
  <c r="H136" i="1"/>
  <c r="J136" i="1" s="1"/>
  <c r="H376" i="1"/>
  <c r="J376" i="1"/>
  <c r="H372" i="1"/>
  <c r="J372" i="1" s="1"/>
  <c r="H373" i="1"/>
  <c r="J373" i="1"/>
  <c r="H377" i="1"/>
  <c r="J377" i="1" s="1"/>
  <c r="H332" i="1"/>
  <c r="J332" i="1"/>
  <c r="H333" i="1"/>
  <c r="J333" i="1" s="1"/>
  <c r="H354" i="1"/>
  <c r="J354" i="1"/>
  <c r="H355" i="1"/>
  <c r="J355" i="1" s="1"/>
  <c r="H356" i="1"/>
  <c r="J356" i="1"/>
  <c r="H357" i="1"/>
  <c r="J357" i="1" s="1"/>
  <c r="H358" i="1"/>
  <c r="J358" i="1"/>
  <c r="H359" i="1"/>
  <c r="J359" i="1" s="1"/>
  <c r="H360" i="1"/>
  <c r="J360" i="1"/>
  <c r="H361" i="1"/>
  <c r="J361" i="1" s="1"/>
  <c r="H362" i="1"/>
  <c r="J362" i="1"/>
  <c r="H363" i="1"/>
  <c r="J363" i="1" s="1"/>
  <c r="H364" i="1"/>
  <c r="J364" i="1"/>
  <c r="H365" i="1"/>
  <c r="J365" i="1" s="1"/>
  <c r="H366" i="1"/>
  <c r="J366" i="1"/>
  <c r="H367" i="1"/>
  <c r="J367" i="1" s="1"/>
  <c r="H368" i="1"/>
  <c r="J368" i="1"/>
  <c r="H369" i="1"/>
  <c r="J369" i="1" s="1"/>
  <c r="H370" i="1"/>
  <c r="J370" i="1"/>
  <c r="H371" i="1"/>
  <c r="J371" i="1" s="1"/>
  <c r="H340" i="1"/>
  <c r="J340" i="1"/>
  <c r="H381" i="1"/>
  <c r="J381" i="1" s="1"/>
  <c r="H382" i="1"/>
  <c r="J382" i="1"/>
  <c r="H383" i="1"/>
  <c r="J383" i="1" s="1"/>
  <c r="H384" i="1"/>
  <c r="J384" i="1"/>
  <c r="H385" i="1"/>
  <c r="J385" i="1" s="1"/>
  <c r="H386" i="1"/>
  <c r="J386" i="1"/>
  <c r="H387" i="1"/>
  <c r="J387" i="1" s="1"/>
  <c r="H388" i="1"/>
  <c r="J388" i="1"/>
  <c r="H389" i="1"/>
  <c r="J389" i="1" s="1"/>
  <c r="H391" i="1"/>
  <c r="J391" i="1"/>
  <c r="H393" i="1"/>
  <c r="J393" i="1" s="1"/>
  <c r="H390" i="1"/>
  <c r="J390" i="1"/>
  <c r="H392" i="1"/>
  <c r="J392" i="1" s="1"/>
  <c r="H394" i="1"/>
  <c r="J394" i="1"/>
  <c r="H339" i="1"/>
  <c r="J339" i="1" s="1"/>
  <c r="H395" i="1"/>
  <c r="J395" i="1"/>
  <c r="H396" i="1"/>
  <c r="J396" i="1" s="1"/>
  <c r="H397" i="1"/>
  <c r="J397" i="1"/>
  <c r="H398" i="1"/>
  <c r="J398" i="1" s="1"/>
  <c r="H399" i="1"/>
  <c r="J399" i="1"/>
  <c r="H400" i="1"/>
  <c r="J400" i="1" s="1"/>
  <c r="H401" i="1"/>
  <c r="J401" i="1"/>
  <c r="H402" i="1"/>
  <c r="J402" i="1" s="1"/>
  <c r="H475" i="1"/>
  <c r="J475" i="1"/>
  <c r="H404" i="1"/>
  <c r="J404" i="1" s="1"/>
  <c r="H405" i="1"/>
  <c r="J405" i="1"/>
  <c r="H406" i="1"/>
  <c r="J406" i="1" s="1"/>
  <c r="H407" i="1"/>
  <c r="J407" i="1"/>
  <c r="H408" i="1"/>
  <c r="J408" i="1" s="1"/>
  <c r="H409" i="1"/>
  <c r="J409" i="1"/>
  <c r="H410" i="1"/>
  <c r="J410" i="1" s="1"/>
  <c r="H411" i="1"/>
  <c r="J411" i="1"/>
  <c r="H414" i="1"/>
  <c r="J414" i="1" s="1"/>
  <c r="H415" i="1"/>
  <c r="J415" i="1"/>
  <c r="H416" i="1"/>
  <c r="J416" i="1" s="1"/>
  <c r="H417" i="1"/>
  <c r="J417" i="1"/>
  <c r="H418" i="1"/>
  <c r="J418" i="1" s="1"/>
  <c r="H419" i="1"/>
  <c r="J419" i="1"/>
  <c r="H420" i="1"/>
  <c r="J420" i="1" s="1"/>
  <c r="H422" i="1"/>
  <c r="J422" i="1"/>
  <c r="H423" i="1"/>
  <c r="J423" i="1" s="1"/>
  <c r="H424" i="1"/>
  <c r="J424" i="1"/>
  <c r="H425" i="1"/>
  <c r="J425" i="1" s="1"/>
  <c r="H432" i="1"/>
  <c r="J432" i="1"/>
  <c r="H426" i="1"/>
  <c r="J426" i="1" s="1"/>
  <c r="H427" i="1"/>
  <c r="J427" i="1"/>
  <c r="H428" i="1"/>
  <c r="J428" i="1" s="1"/>
  <c r="H429" i="1"/>
  <c r="J429" i="1"/>
  <c r="H430" i="1"/>
  <c r="J430" i="1" s="1"/>
  <c r="H431" i="1"/>
  <c r="J431" i="1"/>
  <c r="H433" i="1"/>
  <c r="J433" i="1" s="1"/>
  <c r="H437" i="1"/>
  <c r="J437" i="1"/>
  <c r="H438" i="1"/>
  <c r="J438" i="1" s="1"/>
  <c r="H439" i="1"/>
  <c r="J439" i="1"/>
  <c r="H440" i="1"/>
  <c r="J440" i="1" s="1"/>
  <c r="H441" i="1"/>
  <c r="J441" i="1"/>
  <c r="H442" i="1"/>
  <c r="J442" i="1" s="1"/>
  <c r="H443" i="1"/>
  <c r="J443" i="1"/>
  <c r="H444" i="1"/>
  <c r="J444" i="1" s="1"/>
  <c r="H445" i="1"/>
  <c r="J445" i="1"/>
  <c r="H496" i="1"/>
  <c r="J496" i="1" s="1"/>
  <c r="H456" i="1"/>
  <c r="J456" i="1"/>
  <c r="H457" i="1"/>
  <c r="J457" i="1" s="1"/>
  <c r="H459" i="1"/>
  <c r="J459" i="1"/>
  <c r="H460" i="1"/>
  <c r="J460" i="1" s="1"/>
  <c r="H461" i="1"/>
  <c r="J461" i="1"/>
  <c r="H462" i="1"/>
  <c r="J462" i="1" s="1"/>
  <c r="H463" i="1"/>
  <c r="J463" i="1"/>
  <c r="H464" i="1"/>
  <c r="J464" i="1" s="1"/>
  <c r="H465" i="1"/>
  <c r="J465" i="1"/>
  <c r="H466" i="1"/>
  <c r="J466" i="1" s="1"/>
  <c r="H467" i="1"/>
  <c r="J467" i="1"/>
  <c r="H468" i="1"/>
  <c r="J468" i="1" s="1"/>
  <c r="H469" i="1"/>
  <c r="J469" i="1"/>
  <c r="H470" i="1"/>
  <c r="J470" i="1" s="1"/>
  <c r="H495" i="1"/>
  <c r="J495" i="1"/>
  <c r="H471" i="1"/>
  <c r="J471" i="1" s="1"/>
  <c r="H233" i="1"/>
  <c r="J233" i="1"/>
  <c r="H472" i="1"/>
  <c r="J472" i="1" s="1"/>
  <c r="H476" i="1"/>
  <c r="J476" i="1"/>
  <c r="H477" i="1"/>
  <c r="J477" i="1" s="1"/>
  <c r="H478" i="1"/>
  <c r="J478" i="1"/>
  <c r="H479" i="1"/>
  <c r="J479" i="1" s="1"/>
  <c r="H480" i="1"/>
  <c r="J480" i="1"/>
  <c r="H481" i="1"/>
  <c r="J481" i="1" s="1"/>
  <c r="H482" i="1"/>
  <c r="J482" i="1"/>
  <c r="H483" i="1"/>
  <c r="J483" i="1" s="1"/>
  <c r="H166" i="1"/>
  <c r="J166" i="1"/>
  <c r="H164" i="1"/>
  <c r="J164" i="1" s="1"/>
  <c r="H484" i="1"/>
  <c r="J484" i="1"/>
  <c r="H485" i="1"/>
  <c r="J485" i="1" s="1"/>
  <c r="H486" i="1"/>
  <c r="J486" i="1"/>
  <c r="H487" i="1"/>
  <c r="J487" i="1" s="1"/>
  <c r="H488" i="1"/>
  <c r="J488" i="1"/>
  <c r="H489" i="1"/>
  <c r="J489" i="1" s="1"/>
  <c r="H490" i="1"/>
  <c r="J490" i="1"/>
  <c r="H491" i="1"/>
  <c r="J491" i="1" s="1"/>
  <c r="H492" i="1"/>
  <c r="J492" i="1"/>
  <c r="H493" i="1"/>
  <c r="J493" i="1" s="1"/>
  <c r="H494" i="1"/>
  <c r="J494" i="1"/>
  <c r="H283" i="1"/>
  <c r="J283" i="1" s="1"/>
  <c r="H502" i="1"/>
  <c r="J502" i="1"/>
  <c r="H503" i="1"/>
  <c r="J503" i="1" s="1"/>
  <c r="H504" i="1"/>
  <c r="J504" i="1"/>
  <c r="H505" i="1"/>
  <c r="J505" i="1" s="1"/>
  <c r="H506" i="1"/>
  <c r="J506" i="1"/>
  <c r="H507" i="1"/>
  <c r="J507" i="1" s="1"/>
  <c r="H508" i="1"/>
  <c r="J508" i="1"/>
  <c r="H510" i="1"/>
  <c r="J510" i="1" s="1"/>
  <c r="H511" i="1"/>
  <c r="J511" i="1"/>
  <c r="H512" i="1"/>
  <c r="J512" i="1" s="1"/>
  <c r="H513" i="1"/>
  <c r="J513" i="1"/>
  <c r="H514" i="1"/>
  <c r="J514" i="1" s="1"/>
  <c r="H516" i="1"/>
  <c r="J516" i="1"/>
  <c r="H517" i="1"/>
  <c r="J517" i="1" s="1"/>
  <c r="H518" i="1"/>
  <c r="J518" i="1"/>
  <c r="H519" i="1"/>
  <c r="J519" i="1" s="1"/>
  <c r="H522" i="1"/>
  <c r="J522" i="1"/>
  <c r="H523" i="1"/>
  <c r="J523" i="1" s="1"/>
  <c r="H524" i="1"/>
  <c r="J524" i="1"/>
  <c r="H525" i="1"/>
  <c r="J525" i="1" s="1"/>
  <c r="H526" i="1"/>
  <c r="J526" i="1"/>
  <c r="H527" i="1"/>
  <c r="J527" i="1" s="1"/>
  <c r="H528" i="1"/>
  <c r="J528" i="1"/>
  <c r="H529" i="1"/>
  <c r="J529" i="1" s="1"/>
  <c r="H520" i="1"/>
  <c r="J520" i="1"/>
  <c r="H521" i="1"/>
  <c r="J521" i="1" s="1"/>
  <c r="H532" i="1"/>
  <c r="J532" i="1"/>
  <c r="H458" i="1"/>
  <c r="J458" i="1" s="1"/>
  <c r="H115" i="1"/>
  <c r="J115" i="1"/>
  <c r="H119" i="1"/>
  <c r="J119" i="1" s="1"/>
  <c r="H498" i="1"/>
  <c r="J498" i="1"/>
  <c r="H534" i="1"/>
  <c r="J534" i="1" s="1"/>
  <c r="H536" i="1"/>
  <c r="J536" i="1"/>
  <c r="H539" i="1"/>
  <c r="J539" i="1" s="1"/>
  <c r="H540" i="1"/>
  <c r="J540" i="1"/>
  <c r="H542" i="1"/>
  <c r="J542" i="1" s="1"/>
  <c r="H543" i="1"/>
  <c r="J543" i="1"/>
  <c r="H544" i="1"/>
  <c r="J544" i="1" s="1"/>
  <c r="H545" i="1"/>
  <c r="J545" i="1"/>
  <c r="H546" i="1"/>
  <c r="J546" i="1" s="1"/>
  <c r="H547" i="1"/>
  <c r="J547" i="1"/>
  <c r="H548" i="1"/>
  <c r="J548" i="1" s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J16" i="1"/>
  <c r="J32" i="1" l="1"/>
  <c r="J554" i="1" s="1"/>
</calcChain>
</file>

<file path=xl/sharedStrings.xml><?xml version="1.0" encoding="utf-8"?>
<sst xmlns="http://schemas.openxmlformats.org/spreadsheetml/2006/main" count="1708" uniqueCount="1065">
  <si>
    <t>Colavita</t>
  </si>
  <si>
    <t>L21</t>
  </si>
  <si>
    <t>Cheese Cheddar Mild Sliced .75 oz</t>
  </si>
  <si>
    <t>Grand Total</t>
  </si>
  <si>
    <t>Product Description</t>
  </si>
  <si>
    <t>Pack Size</t>
  </si>
  <si>
    <t>Brakebush</t>
  </si>
  <si>
    <t>Michael Foods</t>
  </si>
  <si>
    <t>Jennie-O</t>
  </si>
  <si>
    <t>Perdue</t>
  </si>
  <si>
    <t>Jones Dairy Farm</t>
  </si>
  <si>
    <t>Lamb Weston</t>
  </si>
  <si>
    <t>6/#10</t>
  </si>
  <si>
    <t>Land O' Lakes</t>
  </si>
  <si>
    <t>Heinz</t>
  </si>
  <si>
    <t>Starbucks</t>
  </si>
  <si>
    <t>Lindsay</t>
  </si>
  <si>
    <t>Hormel</t>
  </si>
  <si>
    <t>Kraft Philadelphia</t>
  </si>
  <si>
    <t>Best Maid</t>
  </si>
  <si>
    <t>Hillshire</t>
  </si>
  <si>
    <t>Norpac</t>
  </si>
  <si>
    <t>Log Cabin</t>
  </si>
  <si>
    <t>Simplot</t>
  </si>
  <si>
    <t>Schreiber Foods</t>
  </si>
  <si>
    <t>Ocean Spray</t>
  </si>
  <si>
    <t>Newlyweds</t>
  </si>
  <si>
    <t>Johnsonville</t>
  </si>
  <si>
    <t>General Mills</t>
  </si>
  <si>
    <t>Marzetti</t>
  </si>
  <si>
    <t>Tyson</t>
  </si>
  <si>
    <t>La Preferida</t>
  </si>
  <si>
    <t>Vegalene</t>
  </si>
  <si>
    <t>Del Monte</t>
  </si>
  <si>
    <t>Barilla</t>
  </si>
  <si>
    <t>12/11.5 oz</t>
  </si>
  <si>
    <t>10X</t>
  </si>
  <si>
    <t>Kelloggs</t>
  </si>
  <si>
    <t>Frito Lay</t>
  </si>
  <si>
    <t>Grecian Delight</t>
  </si>
  <si>
    <t>Ambrosia</t>
  </si>
  <si>
    <t>Dole</t>
  </si>
  <si>
    <t>Icelandic</t>
  </si>
  <si>
    <t>Kikkoman</t>
  </si>
  <si>
    <t>Nabisco</t>
  </si>
  <si>
    <t>Nestle</t>
  </si>
  <si>
    <t>Roland</t>
  </si>
  <si>
    <t>Sugar Powdered Cane</t>
  </si>
  <si>
    <t>Cheese Swiss Sliced .75 oz</t>
  </si>
  <si>
    <t>Item #</t>
  </si>
  <si>
    <t>Total Item Cost</t>
  </si>
  <si>
    <t>Estimated Yearly Usage</t>
  </si>
  <si>
    <t>Manufacturer Number</t>
  </si>
  <si>
    <t>University Item Cost</t>
  </si>
  <si>
    <t>Proposer Name:</t>
  </si>
  <si>
    <t>Proposer Item Number</t>
  </si>
  <si>
    <t>Proposer Item Cost</t>
  </si>
  <si>
    <t>Enter proposed Cost Plus Mark Up from Attachment F as a decimal in cell G3, for 6.75% enter .0675. Enter Proposer Item Number in Colum F and Proposer Item Cost in Colum G. No other cells may be changed</t>
  </si>
  <si>
    <t>Label / Brand</t>
  </si>
  <si>
    <t xml:space="preserve">CHICKEN FLORENTINE            </t>
  </si>
  <si>
    <t xml:space="preserve">ADVANCE PIERRE FOODS               </t>
  </si>
  <si>
    <t xml:space="preserve">CHICKEN SALTIMBOCCA           </t>
  </si>
  <si>
    <t>CHICKEN BREAST BROCCOLI CHEESE</t>
  </si>
  <si>
    <t>AdvancePierre Barber</t>
  </si>
  <si>
    <t xml:space="preserve">CHICKEN BREAST WILD RICE BRD  </t>
  </si>
  <si>
    <t xml:space="preserve">BEEF STEAK EZE PC MEAT BULK   </t>
  </si>
  <si>
    <t>AdvancePierre Steak-EZE</t>
  </si>
  <si>
    <t xml:space="preserve">CHIPS CHOCOLATE SEMI SWEET 4M </t>
  </si>
  <si>
    <t xml:space="preserve">MILK COCONUT                  </t>
  </si>
  <si>
    <t xml:space="preserve">AMERICAN ROLAND FOOD CORP          </t>
  </si>
  <si>
    <t xml:space="preserve">OIL OLIVE POMACE              </t>
  </si>
  <si>
    <t xml:space="preserve">OIL SESAME SEED 100% PURE     </t>
  </si>
  <si>
    <t xml:space="preserve">POTSTICKER THAI VEGETABLE     </t>
  </si>
  <si>
    <t>Amoy</t>
  </si>
  <si>
    <t xml:space="preserve">POTSTICKER PORK GOURMET       </t>
  </si>
  <si>
    <t xml:space="preserve">AMOY/ROYAL DRAGON FOODSERVICE      </t>
  </si>
  <si>
    <t xml:space="preserve">BEEF ROAST MEDIUM WHOLE       </t>
  </si>
  <si>
    <t xml:space="preserve">ARMOUR-ECKRICH MEATS LLC           </t>
  </si>
  <si>
    <t xml:space="preserve">NOODLE YAKISOBA               </t>
  </si>
  <si>
    <t>Asian Food Solutions</t>
  </si>
  <si>
    <t xml:space="preserve">COCONUT SNOWFLAKE SWEETENED   </t>
  </si>
  <si>
    <t>Azar Nut Company</t>
  </si>
  <si>
    <t xml:space="preserve">NUT PECAN PIECES FANCY        </t>
  </si>
  <si>
    <t xml:space="preserve">MUFFIN BANANA NUT BATTER      </t>
  </si>
  <si>
    <t>Bakemark Karp's</t>
  </si>
  <si>
    <t xml:space="preserve">MUFFIN BLUEBERRY BATTER       </t>
  </si>
  <si>
    <t xml:space="preserve">MUFFIN CHOC/CHOCOLATE BATTER  </t>
  </si>
  <si>
    <t xml:space="preserve">MUFFIN LEMON POPPYSEED BATTER </t>
  </si>
  <si>
    <t>Crust Flatbread Sourdough Wheat Round Frozen</t>
  </si>
  <si>
    <t>Bakers Quality Pizza Cr</t>
  </si>
  <si>
    <t xml:space="preserve">PASTA FETTUCCINE              </t>
  </si>
  <si>
    <t xml:space="preserve">PASTA RIGATONI                </t>
  </si>
  <si>
    <t xml:space="preserve">PASTA FARFALLE (BOWTIE)       </t>
  </si>
  <si>
    <t xml:space="preserve">PASTA PENNE RIGATE            </t>
  </si>
  <si>
    <t>Pasta Barilla Spaghetti 10" Dry</t>
  </si>
  <si>
    <t>Pasta Barilla Elbow Macaroni Dry</t>
  </si>
  <si>
    <t>Pasta Barilla Rotini Dry</t>
  </si>
  <si>
    <t xml:space="preserve">CHEESE SAUCE MONTEREY JACK    </t>
  </si>
  <si>
    <t>Bay Valley Foods</t>
  </si>
  <si>
    <t xml:space="preserve">PEPPER BANANA MILD RINGS      </t>
  </si>
  <si>
    <t xml:space="preserve">PICKLE CHIP 1/4 KK 1400 CT    </t>
  </si>
  <si>
    <t xml:space="preserve">BAY VALLEY FOODS LLC               </t>
  </si>
  <si>
    <t>Pickle Spear Dill 240 Cnt</t>
  </si>
  <si>
    <t xml:space="preserve">COOKIE DGH SUGAR ZTF          </t>
  </si>
  <si>
    <t xml:space="preserve">COOKIE DGH SNICKERDOODLE ZTF  </t>
  </si>
  <si>
    <t>COOKIE DGH CHOC CHIP W M&amp;M ZTF</t>
  </si>
  <si>
    <t xml:space="preserve">COOKIE DGH CHOCOLATE CHIP ZTF </t>
  </si>
  <si>
    <t xml:space="preserve">COOKIE DGH DBL CHOC CHIP ZTF  </t>
  </si>
  <si>
    <t>COOKIE DGH WHT CHOC MACADA ZTF</t>
  </si>
  <si>
    <t>COOKIE DGH PEANUT BUTTER REESE</t>
  </si>
  <si>
    <t>COOKIE DGH CHOCOLATE CHIP HOME</t>
  </si>
  <si>
    <t>COOKIE DGH WHITE CHUNK MAC HOM</t>
  </si>
  <si>
    <t xml:space="preserve">COOKIE DGH TURTLE             </t>
  </si>
  <si>
    <t>BREADSTICK MOZZSTUFFED BOSCO'S</t>
  </si>
  <si>
    <t>Bosco's</t>
  </si>
  <si>
    <t xml:space="preserve">CHICKEN BREAST BRD G&amp;S        </t>
  </si>
  <si>
    <t>CHICKEN DRUMETTES HONEY BRD FC</t>
  </si>
  <si>
    <t xml:space="preserve">CHICKEN BREAST GRILL MARK FC  </t>
  </si>
  <si>
    <t>CHICKEN O'S BREAST MEAT BRD CN</t>
  </si>
  <si>
    <t xml:space="preserve">CHICKEN HONEY TOUCHED 3 PC FC </t>
  </si>
  <si>
    <t xml:space="preserve">CHICKEN TENDER J-CRUMB UNCKD  </t>
  </si>
  <si>
    <t>CHICKEN BREAST STRIP FAJITA FC</t>
  </si>
  <si>
    <t xml:space="preserve">CHICKEN BREAST CHUNKS TEMPURA </t>
  </si>
  <si>
    <t xml:space="preserve">CHICKEN POPCORN ALL BREAST FC </t>
  </si>
  <si>
    <t xml:space="preserve">CHICKEN STRIP GRILLED FC      </t>
  </si>
  <si>
    <t>CHICKEN BREAST GOURMET NAT 6OZ</t>
  </si>
  <si>
    <t>CHICKEN BREAST GOURMET NAT 4OZ</t>
  </si>
  <si>
    <t>CHICKEN BREAST TENDER RNDM G&amp;S</t>
  </si>
  <si>
    <t xml:space="preserve">CHICKEN DICED NATURAL 1/ disc </t>
  </si>
  <si>
    <t>Chicken 8 Cut 2.6-3Lb Marinated Raw Refrigerated</t>
  </si>
  <si>
    <t>Broaster</t>
  </si>
  <si>
    <t xml:space="preserve">PIZZA TOPPING ITALIAN SAUSAGE </t>
  </si>
  <si>
    <t xml:space="preserve">BURKE MARKETING CORP.              </t>
  </si>
  <si>
    <t xml:space="preserve">CHICKEN BREAST STRIPS GARLIC  </t>
  </si>
  <si>
    <t xml:space="preserve">BEAN GARBANZO                 </t>
  </si>
  <si>
    <t>Bush Bros</t>
  </si>
  <si>
    <t xml:space="preserve">BEAN BLACK                    </t>
  </si>
  <si>
    <t xml:space="preserve">CHILI HOMESTYLE W/BEANS-POUCH </t>
  </si>
  <si>
    <t xml:space="preserve">BUSH BROTHERS &amp; CO.                </t>
  </si>
  <si>
    <t>C&amp;H Sugar</t>
  </si>
  <si>
    <t>GUACAMOLE AVOC WESTERN  RESEAL</t>
  </si>
  <si>
    <t>Calavo</t>
  </si>
  <si>
    <t xml:space="preserve">BROTH CHICKEN NO MSG RTU      </t>
  </si>
  <si>
    <t xml:space="preserve">CAMPBELLS FOODSERVICE CO           </t>
  </si>
  <si>
    <t xml:space="preserve">SALSA CHUNKY MEDIUM           </t>
  </si>
  <si>
    <t>Campbell's Pace</t>
  </si>
  <si>
    <t xml:space="preserve">SAUCE BASIL PESTO NO PIGNOLI  </t>
  </si>
  <si>
    <t>Carla's Pasta</t>
  </si>
  <si>
    <t xml:space="preserve">SAUCE BASIL PESTO PREPARED    </t>
  </si>
  <si>
    <t>TORTILLA FLOUR 12"PRESSED 3.3Z</t>
  </si>
  <si>
    <t xml:space="preserve">CATALLIA MEXICAN FOODS LLC         </t>
  </si>
  <si>
    <t>CHEESE PEPPERJACK FEATHER SHRD</t>
  </si>
  <si>
    <t xml:space="preserve">TUNA ALBACORE WHITE POUCH     </t>
  </si>
  <si>
    <t>Chicken of the Sea</t>
  </si>
  <si>
    <t>YOGURT GREEK NONFAT STRAWBERRY</t>
  </si>
  <si>
    <t>Chobani</t>
  </si>
  <si>
    <t>YOGURT GREEK NON FAT BLUEBERRY</t>
  </si>
  <si>
    <t xml:space="preserve">YOGURT GREEK NON FAT VANILLA  </t>
  </si>
  <si>
    <t>YOGURT GREEK NON FAT RASPBERRY</t>
  </si>
  <si>
    <t>YOGURT GREEK NON FAT POMEGRANA</t>
  </si>
  <si>
    <t>YOGURT GREEK NONFAT BLK CHERRY</t>
  </si>
  <si>
    <t>YOGURT GREEK LOW FAT STRAW/BAN</t>
  </si>
  <si>
    <t>BACON APPLEWOOD 14-18 CT FRESH</t>
  </si>
  <si>
    <t xml:space="preserve">CLOVERDALE MEATS                   </t>
  </si>
  <si>
    <t xml:space="preserve">OIL OLIVE EXTRA VIRGIN        </t>
  </si>
  <si>
    <t xml:space="preserve">TOMATO DICED FIRE ROASTED     </t>
  </si>
  <si>
    <t>Conagra Angela Mia</t>
  </si>
  <si>
    <t xml:space="preserve">BREAD CIABATTA SANDWICH       </t>
  </si>
  <si>
    <t xml:space="preserve">CHEESE SAUCE NACHO            </t>
  </si>
  <si>
    <t xml:space="preserve">CONAGRA FOODS CULINARY PRODUCT     </t>
  </si>
  <si>
    <t xml:space="preserve">TOMATO DICED JUICE            </t>
  </si>
  <si>
    <t>SHORTENING SMARTCHOICE CAN TFF</t>
  </si>
  <si>
    <t>FRENCH TOAST STICK CINN GRIDDL</t>
  </si>
  <si>
    <t>Conagra Krusteaz</t>
  </si>
  <si>
    <t>TOPPING REDDIWHIP REAL AEROSOL</t>
  </si>
  <si>
    <t>Conagra Reddi Whip</t>
  </si>
  <si>
    <t xml:space="preserve">BEAN REFRIED VEGETARIAN       </t>
  </si>
  <si>
    <t>Conagra Rosarita</t>
  </si>
  <si>
    <t xml:space="preserve">PEPPER JALAPENO SLICED        </t>
  </si>
  <si>
    <t xml:space="preserve">SHORTENING CRYSTAL TFF BNB    </t>
  </si>
  <si>
    <t>Conagra Wesson</t>
  </si>
  <si>
    <t xml:space="preserve">OIL SALAD CANOLA TFF          </t>
  </si>
  <si>
    <t xml:space="preserve">CATFISH STRIP BRD SOUTHERN    </t>
  </si>
  <si>
    <t xml:space="preserve">CONSOLIDATED CATFISH PRODUCERS LLC </t>
  </si>
  <si>
    <t xml:space="preserve">CATFISH FILLET 4 OZ BRD IQF   </t>
  </si>
  <si>
    <t xml:space="preserve">JUICE ORANGE CONC 3+1 100%    </t>
  </si>
  <si>
    <t xml:space="preserve">COUNTRY PURE FOODS                 </t>
  </si>
  <si>
    <t>BEEF GROUND CHUCK ANGUS CHOICE</t>
  </si>
  <si>
    <t xml:space="preserve">CREEKSTONE FARMS PREMIUM BEEF, LLC </t>
  </si>
  <si>
    <t xml:space="preserve">QUESADILLAS CHICKEN &amp; CHEESE  </t>
  </si>
  <si>
    <t xml:space="preserve">CUISINE INNOVATIONS (DOT)          </t>
  </si>
  <si>
    <t xml:space="preserve">YOGURT PRO VANILLA            </t>
  </si>
  <si>
    <t xml:space="preserve">DANNON COMPANY INC                 </t>
  </si>
  <si>
    <t xml:space="preserve">SAMOSA POTATO AND PEA VEGAN   </t>
  </si>
  <si>
    <t>Deep Indian Gourmet</t>
  </si>
  <si>
    <t>Peaches Sliced in Light Syrup</t>
  </si>
  <si>
    <t>Pears Sliced in Light Syrup</t>
  </si>
  <si>
    <t>Orange Mandarin Whole In Light Syrup</t>
  </si>
  <si>
    <t xml:space="preserve">APPLE SLICES IQF              </t>
  </si>
  <si>
    <t xml:space="preserve">BEEF PATTY 3X1 ANGUS CHUCK    </t>
  </si>
  <si>
    <t xml:space="preserve">FARMLAND FOODS INC                 </t>
  </si>
  <si>
    <t xml:space="preserve">PORK WINGS HAWG WILD PC 36CT  </t>
  </si>
  <si>
    <t xml:space="preserve">PORKLOIN APPLE CINN. PRE-COOK </t>
  </si>
  <si>
    <t xml:space="preserve">BREAD FLAT NAAN ORIGINAL 8"   </t>
  </si>
  <si>
    <t xml:space="preserve">FGF BRANDS                         </t>
  </si>
  <si>
    <t xml:space="preserve">JUICE CONC 4+1 ORANGE 100%    </t>
  </si>
  <si>
    <t xml:space="preserve">JUICE CONC 5+1 LEMONADE 15%   </t>
  </si>
  <si>
    <t>JUICE CONC 5+1 FRUIT PUNCH 10%</t>
  </si>
  <si>
    <t>JUICE CONC 5+1 APPLE VIT/C100%</t>
  </si>
  <si>
    <t>BUN SANDWICH ROUND THIN MULTIG</t>
  </si>
  <si>
    <t xml:space="preserve">FLOWERS SPECIALTY                  </t>
  </si>
  <si>
    <t>Meatball Beef 1 oz Italian</t>
  </si>
  <si>
    <t>Fontanini</t>
  </si>
  <si>
    <t xml:space="preserve">STRAWBERRIES SLICED           </t>
  </si>
  <si>
    <t xml:space="preserve">FOOD SERVICE SYSTEMS               </t>
  </si>
  <si>
    <t xml:space="preserve">SAUCE BUFFALO WINGS FRANK'S   </t>
  </si>
  <si>
    <t xml:space="preserve">FRENCH'S FOOD COMPANY LLC          </t>
  </si>
  <si>
    <t xml:space="preserve">SAUCE BBQ SWEET DISPENSER     </t>
  </si>
  <si>
    <t>Fresh Meat Provider</t>
  </si>
  <si>
    <t xml:space="preserve">CHIPS LAYS REGULAR            </t>
  </si>
  <si>
    <t xml:space="preserve">CHIPS RUFFLES REGULAR         </t>
  </si>
  <si>
    <t>CHIPS SEA SALT ORIGINAL KETTLE</t>
  </si>
  <si>
    <t xml:space="preserve">CHIPS KETTLE ORIGINAL         </t>
  </si>
  <si>
    <t>Frozen Fish Provider</t>
  </si>
  <si>
    <t xml:space="preserve">SHRIMP P&amp;D 16-20CT RAW T/OFF  </t>
  </si>
  <si>
    <t xml:space="preserve">SHRIMP P&amp;D 21-25CT RAW T/OFF  </t>
  </si>
  <si>
    <t xml:space="preserve">SHRIMP WHITE 51-60 P&amp;D T/OFF  </t>
  </si>
  <si>
    <t xml:space="preserve">SHRIMP P&amp;D 31-40CT RAW T/OFF  </t>
  </si>
  <si>
    <t xml:space="preserve">TILAPIA FILLET 5-7 OZ IVP     </t>
  </si>
  <si>
    <t xml:space="preserve">BURGER BLACK BEAN CHIPOTLE    </t>
  </si>
  <si>
    <t>Gardein</t>
  </si>
  <si>
    <t xml:space="preserve">BISCUIT MIX BUTTERMILK        </t>
  </si>
  <si>
    <t>CAKE MIX DEVIL FOOD SUPERMOIST</t>
  </si>
  <si>
    <t xml:space="preserve">CAKE MIX WHITE SUPERMOIST     </t>
  </si>
  <si>
    <t xml:space="preserve">CEREAL GRANOLA OATS &amp; HONEY   </t>
  </si>
  <si>
    <t xml:space="preserve">CEREAL CINNAMON TOAST CRUNCH  </t>
  </si>
  <si>
    <t xml:space="preserve">CEREAL CHEERIOS HONEY NUT     </t>
  </si>
  <si>
    <t xml:space="preserve">CEREAL LUCKY CHARMS           </t>
  </si>
  <si>
    <t xml:space="preserve">FLOUR H &amp; R                   </t>
  </si>
  <si>
    <t>General Mills Gold Medal</t>
  </si>
  <si>
    <t xml:space="preserve">BISCUIT DGH SOUTHERN ZTF      </t>
  </si>
  <si>
    <t>General Mills Pillsbury</t>
  </si>
  <si>
    <t xml:space="preserve">YOGURT PARFAIT PRO VANILLA LF </t>
  </si>
  <si>
    <t>General Mills Yoplait</t>
  </si>
  <si>
    <t xml:space="preserve">YOGURT MIXED BERRY            </t>
  </si>
  <si>
    <t xml:space="preserve">YOGURT LIGHT STRAWBERRY       </t>
  </si>
  <si>
    <t xml:space="preserve">YOGURT LIGHT CHERRY           </t>
  </si>
  <si>
    <t>YOGURT LIGHT STRAWBERRY/BANANA</t>
  </si>
  <si>
    <t xml:space="preserve">YOGURT RASPBERRY ORIGINAL     </t>
  </si>
  <si>
    <t xml:space="preserve">CROISSANT PB SL PINCHED       </t>
  </si>
  <si>
    <t xml:space="preserve">GENERAL MILLS/PILLSBURY            </t>
  </si>
  <si>
    <t xml:space="preserve">CROISSANT CURVED SLICED       </t>
  </si>
  <si>
    <t xml:space="preserve">CHICKEN BREAST FILLET BRD     </t>
  </si>
  <si>
    <t xml:space="preserve">GEORGE'S FARMS                     </t>
  </si>
  <si>
    <t xml:space="preserve">CHICKEN DICED .5" COOKED      </t>
  </si>
  <si>
    <t xml:space="preserve">CHICKEN WINGETTE/DRUMETTE IQF </t>
  </si>
  <si>
    <t>Gold N' Plump</t>
  </si>
  <si>
    <t>CHICKEN WHOLE ROTISSERIE FRESH</t>
  </si>
  <si>
    <t xml:space="preserve">CHEESE MOZZ DICED EAST COAST  </t>
  </si>
  <si>
    <t>Grande Cheese Co.</t>
  </si>
  <si>
    <t>Gyro Athenian Sliced .5 Ounce Cooked Frozen</t>
  </si>
  <si>
    <t xml:space="preserve">CHIP PITA MEDITERRANEAN       </t>
  </si>
  <si>
    <t xml:space="preserve">HUMMUS ORIGINAL               </t>
  </si>
  <si>
    <t xml:space="preserve">BREAD PITA POCKET WHITE 6"    </t>
  </si>
  <si>
    <t xml:space="preserve">KETCHUP DISPENSER PACK        </t>
  </si>
  <si>
    <t xml:space="preserve">KETCHUP VOL-PAK               </t>
  </si>
  <si>
    <t xml:space="preserve">MAYONNAISE DISPENSER PACK     </t>
  </si>
  <si>
    <t xml:space="preserve">DRESSING RANCH DISPENSER PACK </t>
  </si>
  <si>
    <t xml:space="preserve">SAUCE BBQ DISPENSER PACK      </t>
  </si>
  <si>
    <t xml:space="preserve">PIZZA SAUCE FULLY PREPARED    </t>
  </si>
  <si>
    <t xml:space="preserve">MAYONNAISE PACKET             </t>
  </si>
  <si>
    <t xml:space="preserve">VINEGAR WHITE                 </t>
  </si>
  <si>
    <t xml:space="preserve">TUNA CHUNK LIGHT POUCH PACK   </t>
  </si>
  <si>
    <t xml:space="preserve">TOMATO DICED IN JUICE         </t>
  </si>
  <si>
    <t xml:space="preserve">DRESSING RANCH CUP            </t>
  </si>
  <si>
    <t xml:space="preserve">SAUCE SWEET N SOUR CUP        </t>
  </si>
  <si>
    <t xml:space="preserve">HONEY SINGLE SERVE PACKETS    </t>
  </si>
  <si>
    <t xml:space="preserve">SOUP CHICKEN NOODLE O.F.      </t>
  </si>
  <si>
    <t xml:space="preserve">HEINZ FROZEN                       </t>
  </si>
  <si>
    <t xml:space="preserve">SOUP CHICKEN &amp; DUMPLINGS      </t>
  </si>
  <si>
    <t xml:space="preserve">SOUP BROCCOLI CHEESE          </t>
  </si>
  <si>
    <t>SOUP GRAIN/PORTABELLO MUSHROOM</t>
  </si>
  <si>
    <t xml:space="preserve">SOUP CHILI VEGETARIAN         </t>
  </si>
  <si>
    <t xml:space="preserve">SOUP BAJA CHICKEN ENCHILADA   </t>
  </si>
  <si>
    <t>MAYONNAISE DISP POUCH W/FITMEN</t>
  </si>
  <si>
    <t>Hellmann's</t>
  </si>
  <si>
    <t>DRESSING RANCH POUCH W/ FITMEN</t>
  </si>
  <si>
    <t xml:space="preserve">MAYONNAISE PLASTIC            </t>
  </si>
  <si>
    <t>Mayonnaise Hellmann's Squeeze</t>
  </si>
  <si>
    <t>Mayonnaise Hellmann's Light Squeeze</t>
  </si>
  <si>
    <t xml:space="preserve">DRESSING RANCH CUP ORIGINAL   </t>
  </si>
  <si>
    <t>Hidden Valley</t>
  </si>
  <si>
    <t xml:space="preserve">COD BATTER 4 OZ BREWERS CH    </t>
  </si>
  <si>
    <t xml:space="preserve">HIGH LINER FOODS                   </t>
  </si>
  <si>
    <t xml:space="preserve">SALMON FILLET CROSS GRILLED   </t>
  </si>
  <si>
    <t xml:space="preserve">HAM HEARTHSTONE               </t>
  </si>
  <si>
    <t>SAUSAGE LINK MAPLE SYRUP FC CN</t>
  </si>
  <si>
    <t xml:space="preserve">HILLSHIRE (meat)                   </t>
  </si>
  <si>
    <t xml:space="preserve">HOTDOG BEEF 4X1 BALLPARK      </t>
  </si>
  <si>
    <t xml:space="preserve">BEEF CORNED BRISKET WHOLE FC  </t>
  </si>
  <si>
    <t xml:space="preserve">BACON CENTERPIECE FC          </t>
  </si>
  <si>
    <t>Hillshire Jimmy Dean</t>
  </si>
  <si>
    <t xml:space="preserve">CORNDOG BEEF/PORK CN LABEL    </t>
  </si>
  <si>
    <t>Hillshire State Fair</t>
  </si>
  <si>
    <t xml:space="preserve">CORNDOG MINI TURKEY CN        </t>
  </si>
  <si>
    <t>APPETIZER CHICKEN MARRAKESHs.o</t>
  </si>
  <si>
    <t xml:space="preserve">HOLIDAY FOODS LLC/SCHWAN'S         </t>
  </si>
  <si>
    <t xml:space="preserve">APPETIZER QUICHE ASSORTMENT   </t>
  </si>
  <si>
    <t xml:space="preserve">SAUCE GINGER SWEET SESAME     </t>
  </si>
  <si>
    <t xml:space="preserve">PEANUT BUTTER SKIPPY CREAMY   </t>
  </si>
  <si>
    <t xml:space="preserve">SAUCE TERIYAKI KOREAN         </t>
  </si>
  <si>
    <t xml:space="preserve">BEEF CORNED FLAT FC           </t>
  </si>
  <si>
    <t>BEEF BRISKET BBQ SLICED AUS BL</t>
  </si>
  <si>
    <t xml:space="preserve">BEEF BARBACOA 3/5# AVERAGE    </t>
  </si>
  <si>
    <t xml:space="preserve">HAM SLICED BREAD READY WA .67 </t>
  </si>
  <si>
    <t>TURKEY SMOKED BREAD READY SLIC</t>
  </si>
  <si>
    <t>BEEF ROAST PREMIUM BREAD READY</t>
  </si>
  <si>
    <t xml:space="preserve">BACON BITS 100% REAL 3/16"    </t>
  </si>
  <si>
    <t xml:space="preserve">SAUSAGE LINKS FASTNEASY SKNL  </t>
  </si>
  <si>
    <t xml:space="preserve">PIZZA TOPPING BACON 3/8" FC   </t>
  </si>
  <si>
    <t xml:space="preserve">PEPPERONI SLICED LG PILLOW PK </t>
  </si>
  <si>
    <t xml:space="preserve">PORKLOIN CC ALWAYS TENDER     </t>
  </si>
  <si>
    <t>PORK TENDERLOIN BNLS ALWAYS TE</t>
  </si>
  <si>
    <t xml:space="preserve">PORK PULLED CARNITA           </t>
  </si>
  <si>
    <t xml:space="preserve">BACON PECANWOOD SMKD 13/17 CT </t>
  </si>
  <si>
    <t xml:space="preserve">HAM DICED 1/4" CUBES          </t>
  </si>
  <si>
    <t xml:space="preserve">CHICKEN TINGA                 </t>
  </si>
  <si>
    <t xml:space="preserve">TURKEY SLICED BREAD READY .67 </t>
  </si>
  <si>
    <t xml:space="preserve">PEPPERONI SLICED 13/OZ        </t>
  </si>
  <si>
    <t xml:space="preserve">BACON"1" 18/22 STYLE FC       </t>
  </si>
  <si>
    <t xml:space="preserve">HORMEL FOODS CORP.                 </t>
  </si>
  <si>
    <t xml:space="preserve">HAM BNLS OLD TYME BUFFET W/A  </t>
  </si>
  <si>
    <t xml:space="preserve">PORK PULLED SMOKED AUST BLUES </t>
  </si>
  <si>
    <t>BEEF BRISKET SMOKED AUST BLUES</t>
  </si>
  <si>
    <t xml:space="preserve">RIBS SMOKED AUSTIN BLUES      </t>
  </si>
  <si>
    <t xml:space="preserve">BACON APPLEWOOD 18/22 CT OSH  </t>
  </si>
  <si>
    <t xml:space="preserve">HAM SLICED CHERRYWOOD 1 OZ NC </t>
  </si>
  <si>
    <t xml:space="preserve">TURKEY BREAST SLICED FC 1 OZ  </t>
  </si>
  <si>
    <t xml:space="preserve">HAM CURE 81 WHOLE NAT JUICE   </t>
  </si>
  <si>
    <t xml:space="preserve">BACON APPLEWOOD 13/17 CT OSH  </t>
  </si>
  <si>
    <t xml:space="preserve">SALAMI GENOA SLICED FRESH     </t>
  </si>
  <si>
    <t xml:space="preserve">HAM CAPICOLA HOT              </t>
  </si>
  <si>
    <t xml:space="preserve">MEATBALL REGULAR FULLY CKD    </t>
  </si>
  <si>
    <t>CHICKEN THIGH BNLS FIREBRAISED</t>
  </si>
  <si>
    <t xml:space="preserve">PORK SHOULDER FIREBRAISED FC  </t>
  </si>
  <si>
    <t xml:space="preserve">PORK BUTTS BNLS ALWAYS TENDER </t>
  </si>
  <si>
    <t xml:space="preserve">HORMEL FOODS FRESH PORK            </t>
  </si>
  <si>
    <t xml:space="preserve">SAUCE SRIRACHA CHILI HOT      </t>
  </si>
  <si>
    <t>Huy Fong</t>
  </si>
  <si>
    <t xml:space="preserve">COD LOIN UNBRD RAW            </t>
  </si>
  <si>
    <t xml:space="preserve">SALMON FILLET 8 OZ PORT IQF   </t>
  </si>
  <si>
    <t xml:space="preserve">SALMON FILLET 6 OZ PORT IQF   </t>
  </si>
  <si>
    <t xml:space="preserve">POTATO REAL MASHED            </t>
  </si>
  <si>
    <t>Idahoan</t>
  </si>
  <si>
    <t xml:space="preserve">PRETZEL JUMBO W/ SALT PACK    </t>
  </si>
  <si>
    <t>J&amp;J Snack Foods</t>
  </si>
  <si>
    <t>TURKEY BREAST OVEN ROAST SKNLS</t>
  </si>
  <si>
    <t>Turkey Breast Roast Boneless Skin On Raw Foil Wrap Frozen</t>
  </si>
  <si>
    <t xml:space="preserve">SAUSAGE ITALIAN SLICED FC     </t>
  </si>
  <si>
    <t xml:space="preserve">BRATWURST 10X1 MINI PC        </t>
  </si>
  <si>
    <t xml:space="preserve">BRATWURST 4X1 CKD ULTIMATE    </t>
  </si>
  <si>
    <t xml:space="preserve">SAUSAGE PATTY PORK DELI WIDE  </t>
  </si>
  <si>
    <t xml:space="preserve">HAM FLAT CHERRY GLAZED WA     </t>
  </si>
  <si>
    <t xml:space="preserve">BACON HICKORY 14/18 CT        </t>
  </si>
  <si>
    <t>BACON CHERRYWOOD 14/18 UNCURED</t>
  </si>
  <si>
    <t xml:space="preserve">CONE #30 JACKETED DISP CUP    </t>
  </si>
  <si>
    <t xml:space="preserve">JOY CONE CO                        </t>
  </si>
  <si>
    <t xml:space="preserve">CONE #415 SUGAR JACKETED      </t>
  </si>
  <si>
    <t xml:space="preserve">CONE #7180 WAFFLE JKT CLASSIC </t>
  </si>
  <si>
    <t>CHEESE CURD WHITE CHEDDAR BREA</t>
  </si>
  <si>
    <t xml:space="preserve">KAUFHOLD'S KURDS INC               </t>
  </si>
  <si>
    <t xml:space="preserve">CEREAL BEAR NAKED FRUIT &amp; NUT </t>
  </si>
  <si>
    <t xml:space="preserve">KELLOGG FOOD AWAY FROM HOME        </t>
  </si>
  <si>
    <t>Cereal Frosted Flakes Bulk</t>
  </si>
  <si>
    <t xml:space="preserve">CEREAL SMART START            </t>
  </si>
  <si>
    <t xml:space="preserve">Kellogg's </t>
  </si>
  <si>
    <t xml:space="preserve">CEREAL COCOA KRISPIE          </t>
  </si>
  <si>
    <t>CEREAL LOW FAT GRANOLA W/RAISI</t>
  </si>
  <si>
    <t xml:space="preserve">WHIPPING CREAM HEAVY 36%BTF   </t>
  </si>
  <si>
    <t xml:space="preserve">KEMPS LLC              </t>
  </si>
  <si>
    <t xml:space="preserve">MILK WHOLE SELECT 4/1 GALLON  </t>
  </si>
  <si>
    <t xml:space="preserve">SAUCE BBQ ORG SWEET BABY GF   </t>
  </si>
  <si>
    <t>Ken's Foods</t>
  </si>
  <si>
    <t xml:space="preserve">DRESSING HONEY MUST BTL GF    </t>
  </si>
  <si>
    <t xml:space="preserve">DRESSING LOW CAL ITALIAN GF   </t>
  </si>
  <si>
    <t>DRESSING LITE OLIVE OIL VINAIG</t>
  </si>
  <si>
    <t xml:space="preserve">DRESSING LITE RANCH NO MSG GF </t>
  </si>
  <si>
    <t xml:space="preserve">DRESSING CTY FRENCH HONEY GF  </t>
  </si>
  <si>
    <t xml:space="preserve">DRESSING HOMESTYLE RANCH GF   </t>
  </si>
  <si>
    <t>DRESSING SUPREME THS ISLAND GF</t>
  </si>
  <si>
    <t xml:space="preserve">DRESSING GOLDEN ITL BOTTLE GF </t>
  </si>
  <si>
    <t>DRESSING BLUE CHEESE BOTTLE GF</t>
  </si>
  <si>
    <t xml:space="preserve">DRESSING CULINARY CRMY CAESAR </t>
  </si>
  <si>
    <t xml:space="preserve">TEA CHAI CONCENTRATE ASEP     </t>
  </si>
  <si>
    <t xml:space="preserve">KERRY INGREDIENTS &amp; FLAVOURS       </t>
  </si>
  <si>
    <t xml:space="preserve">SAUCE SOY GLUTEN FREE         </t>
  </si>
  <si>
    <t xml:space="preserve">SAUCE SOY                     </t>
  </si>
  <si>
    <t>MILK SOY ORIGINAL PEARL ORGANI</t>
  </si>
  <si>
    <t xml:space="preserve">SHRIMP BRD TAIL OFF SAUCE RDY </t>
  </si>
  <si>
    <t>King &amp; Prince Seafood</t>
  </si>
  <si>
    <t xml:space="preserve">COD 2-3 OZ TAVERN BATTER      </t>
  </si>
  <si>
    <t>King &amp; Prince Seafood/Mrs Friday's</t>
  </si>
  <si>
    <t xml:space="preserve">SAUSAGE ITALIAN BRAT 4/1      </t>
  </si>
  <si>
    <t>Klement's</t>
  </si>
  <si>
    <t>HOTDOG BEEF SKINLESS 4X1 7 INC</t>
  </si>
  <si>
    <t xml:space="preserve">HOTDOG BEEF 5/1 SKINLESS 6"   </t>
  </si>
  <si>
    <t xml:space="preserve">BRATWURST 4X1 COOKED COARSE   </t>
  </si>
  <si>
    <t>BRAT PRE-BROWNED 5-1 GRILLMARK</t>
  </si>
  <si>
    <t xml:space="preserve">SAUSAGE BEEF SUMMER SLICED    </t>
  </si>
  <si>
    <t xml:space="preserve">CHICKEN NUGGET BOCA MEATLESS  </t>
  </si>
  <si>
    <t>Kraft Boca</t>
  </si>
  <si>
    <t xml:space="preserve">PICKLE CHIP DILL kOSHER 1/4"  </t>
  </si>
  <si>
    <t>Kraft Claussen</t>
  </si>
  <si>
    <t xml:space="preserve">PICKLE SPEAR DILL 260 CT      </t>
  </si>
  <si>
    <t xml:space="preserve">MUSTARD GREY POUPON DIJON     </t>
  </si>
  <si>
    <t xml:space="preserve">KRAFT FOODS, INC.                  </t>
  </si>
  <si>
    <t xml:space="preserve">DRESSING CAESAR CREAMY        </t>
  </si>
  <si>
    <t xml:space="preserve">MAYONNAISE REAL               </t>
  </si>
  <si>
    <t xml:space="preserve">MAYONNAISE REAL PAIL 30 LB    </t>
  </si>
  <si>
    <t xml:space="preserve">HOTDOG BEEF 4X1 6.5"          </t>
  </si>
  <si>
    <t xml:space="preserve">KRAFT FOODS, INC.         </t>
  </si>
  <si>
    <t xml:space="preserve">MUSTARD PACKETS GREY POUPON   </t>
  </si>
  <si>
    <t>Kraft Grey Poupon</t>
  </si>
  <si>
    <t xml:space="preserve">CHEESE CREAM                  </t>
  </si>
  <si>
    <t xml:space="preserve">CHEESE CREAM WHIPPED          </t>
  </si>
  <si>
    <t xml:space="preserve">CHEESE CREAM FAT FREE SOFT    </t>
  </si>
  <si>
    <t xml:space="preserve">CHEESE CREAM STRAWBERRY       </t>
  </si>
  <si>
    <t>Tomatillo Whole</t>
  </si>
  <si>
    <t xml:space="preserve">ROLL DINNER RUSTIQUE          </t>
  </si>
  <si>
    <t>LaBrea</t>
  </si>
  <si>
    <t xml:space="preserve">BEAN KIDNEY DARK RED          </t>
  </si>
  <si>
    <t xml:space="preserve">LAKESIDE FOODS                     </t>
  </si>
  <si>
    <t>HASHBROWN PATTY FASTBROWN 2.25</t>
  </si>
  <si>
    <t>FRENCH FRY TWISTER SEAS FRY/OV</t>
  </si>
  <si>
    <t>FRENCH FRY REG CUT 3/8 PRIVRES</t>
  </si>
  <si>
    <t xml:space="preserve">POTATO ROUNDABOUTS            </t>
  </si>
  <si>
    <t xml:space="preserve">FRENCH FRY 5/16 RC MICRO BREW </t>
  </si>
  <si>
    <t xml:space="preserve">FRENCH FRY CC CONCERTINAS     </t>
  </si>
  <si>
    <t xml:space="preserve">FRENCH FRY CRISSCUT SKIN ON   </t>
  </si>
  <si>
    <t xml:space="preserve">FRENCH FRY SWEET POTATO TRIM  </t>
  </si>
  <si>
    <t xml:space="preserve">POTATO MASHED RED SKIN GARLIC </t>
  </si>
  <si>
    <t>HASHBROWN IQF QUICK COOK PRVRE</t>
  </si>
  <si>
    <t>FRENCH FRY CRISSCUT POTATO SWE</t>
  </si>
  <si>
    <t>CHEESE AMERICAN 120 CT STAKPAK</t>
  </si>
  <si>
    <t xml:space="preserve">CHEESE SAUCE CHEDDAR POUCH RS </t>
  </si>
  <si>
    <t xml:space="preserve">CHEESE SHARP CHEDDAR SHREDDED </t>
  </si>
  <si>
    <t xml:space="preserve">CHEESE AMERICAN SHRED XMELT   </t>
  </si>
  <si>
    <t xml:space="preserve">CHEESE STRING MOZZARELLA      </t>
  </si>
  <si>
    <t xml:space="preserve">PRETZEL SANDWICH              </t>
  </si>
  <si>
    <t xml:space="preserve">LANTMANNEN UNIBAKE USA INC         </t>
  </si>
  <si>
    <t xml:space="preserve">OLIVE RIPE SLICED DOMESTIC    </t>
  </si>
  <si>
    <t xml:space="preserve">SYRUP PANCAKE MAPLE LOG CABIN </t>
  </si>
  <si>
    <t>Syrup Pancake Maple Lite</t>
  </si>
  <si>
    <t xml:space="preserve">PASTA LASAGNA SHEET FLAT 8X10 </t>
  </si>
  <si>
    <t xml:space="preserve">PASTA TORTELLINI CHSE TRIC PC </t>
  </si>
  <si>
    <t xml:space="preserve">CHEESE STICK MOZZ BRD 3.25"   </t>
  </si>
  <si>
    <t>McCain</t>
  </si>
  <si>
    <t xml:space="preserve">BEAN GREEN BATTER CRISPY      </t>
  </si>
  <si>
    <t xml:space="preserve">ONION RINGS BEER BATTER FR/OV </t>
  </si>
  <si>
    <t xml:space="preserve">QUESADILLA ROLL CHICKEN       </t>
  </si>
  <si>
    <t xml:space="preserve">CHEESE STICK MOZZ 2.75 BATTER </t>
  </si>
  <si>
    <t xml:space="preserve">MACARONI CHEESE BATTER WEDGE  </t>
  </si>
  <si>
    <t xml:space="preserve">FRENCH FRY BOTTLENECK RIDGED  </t>
  </si>
  <si>
    <t>ONION RINGS GOURMET 3/4" BREAD</t>
  </si>
  <si>
    <t xml:space="preserve">POTATO REDSTONE SEASONED CUBE </t>
  </si>
  <si>
    <t xml:space="preserve">POPPER JALAPENO CHD CHEESE    </t>
  </si>
  <si>
    <t xml:space="preserve">CHEESE BATTER CHED CHSE PINT  </t>
  </si>
  <si>
    <t xml:space="preserve">FRENCH FRY MAXI BREW CITY     </t>
  </si>
  <si>
    <t>CHEESE NUGGET WHITE CHEDDAR BR</t>
  </si>
  <si>
    <t xml:space="preserve">FRENCH FRY SPIRALS REDSTONE   </t>
  </si>
  <si>
    <t xml:space="preserve">SPICE TACO SEASONING          </t>
  </si>
  <si>
    <t>McCormick</t>
  </si>
  <si>
    <t xml:space="preserve">FALAFEL CRISPS                </t>
  </si>
  <si>
    <t>Mediterranean Brands</t>
  </si>
  <si>
    <t>Egg Liquid Whole No Milk Or Water Added Bag In Box With Citric Acid Easy Eggs Refrigerated</t>
  </si>
  <si>
    <t xml:space="preserve">TURKEY BREAST HICKORY SMOKED  </t>
  </si>
  <si>
    <t xml:space="preserve">MICHIGAN TURKEY PRODUCERS LLC      </t>
  </si>
  <si>
    <t xml:space="preserve">TURKEY BREAST OVEN BROWNED    </t>
  </si>
  <si>
    <t>CHIPS TORTILLA YELLOW TRIANGLE</t>
  </si>
  <si>
    <t>Mission Foodservice</t>
  </si>
  <si>
    <t xml:space="preserve">WRAP FLOUR WHEAT GOLD 12"     </t>
  </si>
  <si>
    <t xml:space="preserve">TORTILLA FLOUR 6 IN PRESSED   </t>
  </si>
  <si>
    <t xml:space="preserve">WRAP SPINACH 12 IN PRESSED    </t>
  </si>
  <si>
    <t xml:space="preserve">TORTILLA FLOUR 12 IN PRESSED  </t>
  </si>
  <si>
    <t xml:space="preserve">WRAP GARLIC HERB 12 INCH      </t>
  </si>
  <si>
    <t xml:space="preserve">CRACKER SALTINES PREMIUM      </t>
  </si>
  <si>
    <t xml:space="preserve">MONDELEZ GLOBAL LLC                </t>
  </si>
  <si>
    <t xml:space="preserve">CRACKER ASST AMERICAN CLASSI  </t>
  </si>
  <si>
    <t xml:space="preserve">CRACKER ENTERTAINMENT COLLECT </t>
  </si>
  <si>
    <t xml:space="preserve">HOTDOG SKINLESS BEEF 5X1 6"   </t>
  </si>
  <si>
    <t>Nathan's</t>
  </si>
  <si>
    <t>SAUCE PIZZA F/PREP W/BASIL/OIL</t>
  </si>
  <si>
    <t xml:space="preserve">NEIL JONES CO                      </t>
  </si>
  <si>
    <t xml:space="preserve">TOMATOES CHOPPED LIGHT PUREE  </t>
  </si>
  <si>
    <t>Neil Jones Old California</t>
  </si>
  <si>
    <t>TOMATOES GROUND PEELED HVY PUR</t>
  </si>
  <si>
    <t xml:space="preserve">HOT CHOCOLATE POWDER          </t>
  </si>
  <si>
    <t xml:space="preserve">SAUCE CHILE GARLIC            </t>
  </si>
  <si>
    <t>Nestle Minor's</t>
  </si>
  <si>
    <t xml:space="preserve">SAUCE ZESTY ORANGE RTU        </t>
  </si>
  <si>
    <t xml:space="preserve">ENTREE LASAGNA VEGETABLE      </t>
  </si>
  <si>
    <t>Nestle Stouffer's</t>
  </si>
  <si>
    <t xml:space="preserve">WATER BOTTLE NESTLE PURE LIFE </t>
  </si>
  <si>
    <t xml:space="preserve">NESTLE WATERS NORTH AMERICA        </t>
  </si>
  <si>
    <t xml:space="preserve">BREADSTICK PAR BAKED          </t>
  </si>
  <si>
    <t>New York</t>
  </si>
  <si>
    <t>Muffin English Baked 2 Ounce Slice Frozen</t>
  </si>
  <si>
    <t xml:space="preserve">CORN CUT CANDY WHITE &amp; YELLOW </t>
  </si>
  <si>
    <t xml:space="preserve">PEAS IQF                      </t>
  </si>
  <si>
    <t xml:space="preserve">TOPPING RASPBERRY             </t>
  </si>
  <si>
    <t xml:space="preserve">FRUIT BLEND OREGON BERRY IQF  </t>
  </si>
  <si>
    <t xml:space="preserve">RASPBERRIES IN SYRUP          </t>
  </si>
  <si>
    <t xml:space="preserve">TOPPING BLUEBERRY             </t>
  </si>
  <si>
    <t xml:space="preserve">BEAN GREEN WHOLE PETITE IQF   </t>
  </si>
  <si>
    <t xml:space="preserve">CRAISINS                      </t>
  </si>
  <si>
    <t xml:space="preserve">CHEESE FETA CRUMBLES          </t>
  </si>
  <si>
    <t>Seed Sunflower Kernel Roasted &amp; Salted No Shell</t>
  </si>
  <si>
    <t>PACKER LABEL</t>
  </si>
  <si>
    <t xml:space="preserve">SUGAR GRANULATED              </t>
  </si>
  <si>
    <t xml:space="preserve">SUGAR BROWN LIGHT             </t>
  </si>
  <si>
    <t xml:space="preserve">BEEF GROUND 80/20 FINE GRIND  </t>
  </si>
  <si>
    <t>CHICKEN WING BNLS FC BREAST CH</t>
  </si>
  <si>
    <t>CHICKEN WING ROTISSERIE FC MED</t>
  </si>
  <si>
    <t xml:space="preserve">TURKEY BREAST ROAST FOIL RTC  </t>
  </si>
  <si>
    <t>CHICKEN BREAST BNLS/SKNLS 5 OZ</t>
  </si>
  <si>
    <t xml:space="preserve">CHICKEN BREAST PRESSED        </t>
  </si>
  <si>
    <t xml:space="preserve">CHICKEN FAJITA BREAST STRIPS  </t>
  </si>
  <si>
    <t>CHICKEN WING STEAMED MEDIUM FC</t>
  </si>
  <si>
    <t>TURKEY BREAST ROAST COOK'N BAG</t>
  </si>
  <si>
    <t>Pierce</t>
  </si>
  <si>
    <t xml:space="preserve">CHICKEN BREAST NUGGET TEMPURA </t>
  </si>
  <si>
    <t xml:space="preserve">RICE BASMATI                  </t>
  </si>
  <si>
    <t xml:space="preserve">Producers Rice          </t>
  </si>
  <si>
    <t>RICE EXTRA FANCY 4% LONG GRAIN</t>
  </si>
  <si>
    <t xml:space="preserve">BUN BRAT 6"                   </t>
  </si>
  <si>
    <t xml:space="preserve">QUAKER BAKERY BRANDS, INC          </t>
  </si>
  <si>
    <t>PIZZA DGH 7" SHEETED FRESHNREA</t>
  </si>
  <si>
    <t>Rich's</t>
  </si>
  <si>
    <t xml:space="preserve">PIZZA DGH BALL                </t>
  </si>
  <si>
    <t xml:space="preserve">BREAD PANINI MULTI-GRAIN      </t>
  </si>
  <si>
    <t>BREAD PANINI ITALIAN 5/8IN SLI</t>
  </si>
  <si>
    <t xml:space="preserve">ROLL DGH VIENNA               </t>
  </si>
  <si>
    <t xml:space="preserve">PIZZA DGH 16" FRESH N READY   </t>
  </si>
  <si>
    <t>ROLL DGH WHEAT SUB DELUXE 40%W</t>
  </si>
  <si>
    <t xml:space="preserve">ROLL DGH WHITE SUB DELUXE     </t>
  </si>
  <si>
    <t>Cheese Curds White Cheddar Breaded</t>
  </si>
  <si>
    <t>Riverside Foods</t>
  </si>
  <si>
    <t xml:space="preserve">PASTE TAHINI                  </t>
  </si>
  <si>
    <t xml:space="preserve">OLIVE KALAMATA 230-260 PITTED </t>
  </si>
  <si>
    <t xml:space="preserve">CORN WHOLE BABY IN SALT WATER </t>
  </si>
  <si>
    <t xml:space="preserve">BAMBOO SHOOTS SLICED          </t>
  </si>
  <si>
    <t xml:space="preserve">ARTICHOKE HEARTS QUARTERED    </t>
  </si>
  <si>
    <t xml:space="preserve">WATER CHESTNUTS SLICED        </t>
  </si>
  <si>
    <t xml:space="preserve">OATMEAL STEEL CUT             </t>
  </si>
  <si>
    <t>BREADSTICK BROWN &amp; SERVE 7.5IN</t>
  </si>
  <si>
    <t xml:space="preserve">ROTELLA'S ITALIAN BAKERY INC       </t>
  </si>
  <si>
    <t>Cheese Provolone Sliced .75 oz</t>
  </si>
  <si>
    <t>Roth Kase</t>
  </si>
  <si>
    <t>Cheese Pepperjack Sliced .75 oz</t>
  </si>
  <si>
    <t xml:space="preserve">CHEESE CHEDDAR SHREDDED       </t>
  </si>
  <si>
    <t xml:space="preserve">CHEESE MONT. JACK FANCY SHRED </t>
  </si>
  <si>
    <t>CHEESE CHEDDR FANCY FINE SHRED</t>
  </si>
  <si>
    <t xml:space="preserve">CHEESE BLUE CRUMBLE  </t>
  </si>
  <si>
    <t>Saputo Stella</t>
  </si>
  <si>
    <t xml:space="preserve">CHEESE CHEDDAR WHITE 432/.667 </t>
  </si>
  <si>
    <t xml:space="preserve">SARGENTO FOOD SERVICE              </t>
  </si>
  <si>
    <t xml:space="preserve">CHEESE PROVOLONE SLICED disc  </t>
  </si>
  <si>
    <t xml:space="preserve">CHEESE ASIAGO FINE SHREDDED   </t>
  </si>
  <si>
    <t>Sartori</t>
  </si>
  <si>
    <t xml:space="preserve">BROTH CHICKEN CONCENTRATE BNB </t>
  </si>
  <si>
    <t>Savory Creations</t>
  </si>
  <si>
    <t xml:space="preserve">BROTH BEEF CONCENTRATE BNB    </t>
  </si>
  <si>
    <t xml:space="preserve">BROTH VEGETABLE CONCENTRATE   </t>
  </si>
  <si>
    <t>Cheese American Shredded Feather Refrigerated</t>
  </si>
  <si>
    <t>Cheese Swiss Shredded Feather Refrigerated</t>
  </si>
  <si>
    <t xml:space="preserve">DANISH MINI ASST              </t>
  </si>
  <si>
    <t>Schulstad</t>
  </si>
  <si>
    <t xml:space="preserve">CROISSANT CHOCOLATE FILLED    </t>
  </si>
  <si>
    <t xml:space="preserve">POTSTICKER PORK STEAMED       </t>
  </si>
  <si>
    <t>Schwan's</t>
  </si>
  <si>
    <t xml:space="preserve">PIZZA FOUR CHEESE FRESCHETTA  </t>
  </si>
  <si>
    <t xml:space="preserve">EGG ROLL VEGETABLE NO MSG     </t>
  </si>
  <si>
    <t>Pizza French Breaded  Cheese And Garlic 6" 4.29 Ounce Whole Grain  Frozen Meets School Grain Requirement</t>
  </si>
  <si>
    <t xml:space="preserve">ROLL FRENCH SANDWICH LONG     </t>
  </si>
  <si>
    <t xml:space="preserve">SIGNATURE BREADS INC               </t>
  </si>
  <si>
    <t>POTATO BABY BAKERS MINI ROASTE</t>
  </si>
  <si>
    <t xml:space="preserve">GUACAMOLE WESTERN             </t>
  </si>
  <si>
    <t xml:space="preserve">HOT CHOCOLATE KAYO INSTANT    </t>
  </si>
  <si>
    <t xml:space="preserve">SMUCKER FOODSERVICE/DOUWE EGBERT   </t>
  </si>
  <si>
    <t>COFFEE LIQUID EUROPEAN DARK RT</t>
  </si>
  <si>
    <t xml:space="preserve">SMUCKER/SARA LEE DOUWE EGBERT      </t>
  </si>
  <si>
    <t xml:space="preserve">CAPPUCCINO FRENCH VANILLA     </t>
  </si>
  <si>
    <t>Smuckers Foodservice Folgers</t>
  </si>
  <si>
    <t xml:space="preserve">UNCRUSTABLES PB &amp; GRAPE WHEAT </t>
  </si>
  <si>
    <t xml:space="preserve">SMUCKERS FROZEN                    </t>
  </si>
  <si>
    <t xml:space="preserve">EGGS EXTRA LARGE GRADE A      </t>
  </si>
  <si>
    <t xml:space="preserve">EGGS LARGE GRADE A            </t>
  </si>
  <si>
    <t xml:space="preserve">COFFEE ROAST PORTION PACK     </t>
  </si>
  <si>
    <t xml:space="preserve">TEA BAG AWAKE                 </t>
  </si>
  <si>
    <t xml:space="preserve">TEA CHAI CONCENTRATE          </t>
  </si>
  <si>
    <t xml:space="preserve">SAUCE BITTERSWEET CHOC MOCHA  </t>
  </si>
  <si>
    <t xml:space="preserve">COFFEE GROUND DECAF           </t>
  </si>
  <si>
    <t>COFFEE GROUND ROAST PIKE PLACE</t>
  </si>
  <si>
    <t>COFFEE PIKE PLACE GROUND ROAST</t>
  </si>
  <si>
    <t>COFFEE ESPRESSO WHOLE BN STARB</t>
  </si>
  <si>
    <t>CROUTONS SEASONED HOMESTYL TFF</t>
  </si>
  <si>
    <t>Sugar Foods Fresh Gourmet</t>
  </si>
  <si>
    <t xml:space="preserve">PASTE CURRY MASALA TIKKA      </t>
  </si>
  <si>
    <t>Sukhi's</t>
  </si>
  <si>
    <t xml:space="preserve">EGG PATTY OVEN BAKED          </t>
  </si>
  <si>
    <t>Sunny Fresh</t>
  </si>
  <si>
    <t>EGGS LIQUID WHOLE W/CITRIC ACI</t>
  </si>
  <si>
    <t xml:space="preserve">EGGS LIQUID WHOLE W/CITRIC    </t>
  </si>
  <si>
    <t xml:space="preserve">EGGS HARD COOKED PEELED       </t>
  </si>
  <si>
    <t xml:space="preserve">EGG WHITES SUPER WHIP         </t>
  </si>
  <si>
    <t xml:space="preserve">EGG PATTY FRIED G2            </t>
  </si>
  <si>
    <t xml:space="preserve">BEEF SHAVED 1/8 INCH RAW      </t>
  </si>
  <si>
    <t>Sunset Foods</t>
  </si>
  <si>
    <t xml:space="preserve">CHICKEN SHAVED RAW            </t>
  </si>
  <si>
    <t xml:space="preserve">HERB BASIL FRESH FROZEN       </t>
  </si>
  <si>
    <t xml:space="preserve">SupHerb Farms               </t>
  </si>
  <si>
    <t xml:space="preserve">HERB CILANTRO FRESH FROZEN    </t>
  </si>
  <si>
    <t xml:space="preserve">HERB PARSLEY FRESH FROZEN     </t>
  </si>
  <si>
    <t xml:space="preserve">BRATWURST BEER TOFURKY        </t>
  </si>
  <si>
    <t>Tofurky</t>
  </si>
  <si>
    <t xml:space="preserve">CRAB MEAT SALAD STYLE         </t>
  </si>
  <si>
    <t>Trident</t>
  </si>
  <si>
    <t>SALMON SKNLS BNLS FC GRILL MAR</t>
  </si>
  <si>
    <t xml:space="preserve">JUICE ORANGE                  </t>
  </si>
  <si>
    <t>Tropicana</t>
  </si>
  <si>
    <t xml:space="preserve">JUICE APPLE                   </t>
  </si>
  <si>
    <t xml:space="preserve">SALAMI HARD SLICED            </t>
  </si>
  <si>
    <t xml:space="preserve">CHICKEN THIGH MEAT BNLS/SKNLS </t>
  </si>
  <si>
    <t xml:space="preserve">CHICKEN WING JUMBO ICE GLAZED </t>
  </si>
  <si>
    <t xml:space="preserve">CHICKEN BREAST FRITTER TENDER </t>
  </si>
  <si>
    <t xml:space="preserve">CHICKEN BITES TEMPURA RTC     </t>
  </si>
  <si>
    <t xml:space="preserve">MEATBALL BEEF 1/2 OZ FC CN    </t>
  </si>
  <si>
    <t xml:space="preserve">CHICKEN FILET GRILLED RED LBL </t>
  </si>
  <si>
    <t xml:space="preserve">CHICKEN STUFFED GOUDA &amp; PROS. </t>
  </si>
  <si>
    <t>CHICKEN STRIP GRILLED RED LABE</t>
  </si>
  <si>
    <t xml:space="preserve">PEPPERONI THICK SLICED 10/OZ  </t>
  </si>
  <si>
    <t xml:space="preserve">BEEF BURGER FLMBRD FC 2 oz    </t>
  </si>
  <si>
    <t>BREAD LOAF GLUTEN FREE WH GRAI</t>
  </si>
  <si>
    <t>Udi's</t>
  </si>
  <si>
    <t xml:space="preserve">RICE SPANISH                  </t>
  </si>
  <si>
    <t>Uncle Ben's</t>
  </si>
  <si>
    <t xml:space="preserve">RICE JASMINE                  </t>
  </si>
  <si>
    <t xml:space="preserve">RICE PARBOILED                </t>
  </si>
  <si>
    <t xml:space="preserve">RICE LONG GRAIN/WILD          </t>
  </si>
  <si>
    <t xml:space="preserve">RICE BROWN WHOLE GRAIN        </t>
  </si>
  <si>
    <t>PAN COATING VEGALENE ALERG FRE</t>
  </si>
  <si>
    <t>DRESSING RANCH ORG. HIDDEN VAL</t>
  </si>
  <si>
    <t xml:space="preserve">VENTURA FOODS LLC           </t>
  </si>
  <si>
    <t xml:space="preserve">OIL SALAD CHEF'S PRIDE TFF    </t>
  </si>
  <si>
    <t xml:space="preserve">VENTURA FOODS LLC             </t>
  </si>
  <si>
    <t>SHORTENING CANOLA FRY TFF CLEA</t>
  </si>
  <si>
    <t xml:space="preserve">VENTURA FOODS LLC      </t>
  </si>
  <si>
    <t>CROISSANT MARG CURVED MED SLIC</t>
  </si>
  <si>
    <t xml:space="preserve">VIE DE FRANCE YAMAZAKI INC         </t>
  </si>
  <si>
    <t xml:space="preserve">EGG ROLL CHICKEN 3 OZ         </t>
  </si>
  <si>
    <t xml:space="preserve">VINCENT WANG CUISINE               </t>
  </si>
  <si>
    <t xml:space="preserve">CHICKEN BREAST BNLS/SKLS MAR  </t>
  </si>
  <si>
    <t xml:space="preserve">WAYNE FARMS LLC                    </t>
  </si>
  <si>
    <t xml:space="preserve">CHICKEN TENDER PAR FRY BRD    </t>
  </si>
  <si>
    <t xml:space="preserve">MILK SOY VANILLA PRISMA SS    </t>
  </si>
  <si>
    <t>White Wave</t>
  </si>
  <si>
    <t xml:space="preserve">MILK SOY VANILLA BULK BAG     </t>
  </si>
  <si>
    <t>MILK PURE ALMOND DARK CHOCOLATE</t>
  </si>
  <si>
    <t xml:space="preserve">SPRING ROLL VEGETABLE 1 OZ    </t>
  </si>
  <si>
    <t xml:space="preserve">WHOLE FRESH FOODS                  </t>
  </si>
  <si>
    <t xml:space="preserve">CRAB RANGOON 1 OZ             </t>
  </si>
  <si>
    <t xml:space="preserve">TOFU FIRM FIRM (RED PACKAGE)  </t>
  </si>
  <si>
    <t xml:space="preserve">WHOLESALE PRODUCE SUPPLY LLC       </t>
  </si>
  <si>
    <t>Milk Skim White Select Plastic Refrigerated</t>
  </si>
  <si>
    <t xml:space="preserve">WI Dairy Product </t>
  </si>
  <si>
    <t xml:space="preserve">BUTTER BULK UNSALTED AA USDA  </t>
  </si>
  <si>
    <t xml:space="preserve">CREAMERS HALF &amp; HALF 3/8 OZ   </t>
  </si>
  <si>
    <t xml:space="preserve">MILK 2% LOWFAT                </t>
  </si>
  <si>
    <t xml:space="preserve">WHIPPING CREAM HEAVY 36% BTF  </t>
  </si>
  <si>
    <t xml:space="preserve">MILK SKIM                     </t>
  </si>
  <si>
    <t xml:space="preserve">HALF &amp; HALF CREAMER           </t>
  </si>
  <si>
    <t>CHEESE PARMESAN GRATED IMP/REF</t>
  </si>
  <si>
    <t xml:space="preserve">CHEESE PARMESAN SHREDDED      </t>
  </si>
  <si>
    <t xml:space="preserve">SOUR CREAM  2/5 LB.           </t>
  </si>
  <si>
    <t xml:space="preserve">COTTAGE CHEESE 2% 2/5 LB.     </t>
  </si>
  <si>
    <t xml:space="preserve">COTTAGE CHEESE 4% 2/5 LB.     </t>
  </si>
  <si>
    <t xml:space="preserve">CHEESE MOZZARELLA SHRED LMPS  </t>
  </si>
  <si>
    <t xml:space="preserve">CHEESE MOZZ WHOLE MILK SHRED  </t>
  </si>
  <si>
    <t xml:space="preserve">CHEESE DICED MOZZ/CHED/PROV   </t>
  </si>
  <si>
    <t xml:space="preserve">MILK 2% 50 COUNT ECO SELECT   </t>
  </si>
  <si>
    <t xml:space="preserve">BUTTER SOLIDS GRADE AA        </t>
  </si>
  <si>
    <t xml:space="preserve">BUTTER UNSALTED SOLIDS     AA </t>
  </si>
  <si>
    <t xml:space="preserve">BUTTER WHIPPED TUBS USDA AA   </t>
  </si>
  <si>
    <t xml:space="preserve">POTSTICKER GOLDEN TIGER PORK  </t>
  </si>
  <si>
    <t xml:space="preserve">WINDSOR FOODS                      </t>
  </si>
  <si>
    <t xml:space="preserve">RAVIOLI CHEESE JUMBO ROUND    </t>
  </si>
  <si>
    <t>Windsor Foods Bernardi</t>
  </si>
  <si>
    <t>PASTA SHELLS CHEESE STUFF JMBO</t>
  </si>
  <si>
    <t xml:space="preserve">TORTELLINI BEEF               </t>
  </si>
  <si>
    <t xml:space="preserve">RAVIOLI BEEF JUMBO ROUND      </t>
  </si>
  <si>
    <t xml:space="preserve">TORTELLINI CHEESE             </t>
  </si>
  <si>
    <t xml:space="preserve">Windsor Foods Golden Tiger                  </t>
  </si>
  <si>
    <t>25/Cnt</t>
  </si>
  <si>
    <t>2/10 LB</t>
  </si>
  <si>
    <t>12/Head</t>
  </si>
  <si>
    <t>50/Lbs</t>
  </si>
  <si>
    <t xml:space="preserve">6/1 GAL  </t>
  </si>
  <si>
    <t xml:space="preserve">2/5 LB   </t>
  </si>
  <si>
    <t>48/4.2 oz</t>
  </si>
  <si>
    <t>4/4Lb</t>
  </si>
  <si>
    <t>12/20 oz</t>
  </si>
  <si>
    <t>10 LB</t>
  </si>
  <si>
    <t>2/10Up</t>
  </si>
  <si>
    <t>4/40Oz</t>
  </si>
  <si>
    <t>2/20Lb</t>
  </si>
  <si>
    <t>6/12Cnt</t>
  </si>
  <si>
    <t>2/2.5Lb</t>
  </si>
  <si>
    <t xml:space="preserve">4/5 LB   </t>
  </si>
  <si>
    <t>4/5Lb</t>
  </si>
  <si>
    <t>60/Cnt</t>
  </si>
  <si>
    <t>4/1Gal</t>
  </si>
  <si>
    <t xml:space="preserve">18/8 OZ   </t>
  </si>
  <si>
    <t xml:space="preserve">24/7 OZ   </t>
  </si>
  <si>
    <t xml:space="preserve">1/10 LB  </t>
  </si>
  <si>
    <t xml:space="preserve">1/25 LB  </t>
  </si>
  <si>
    <t>6/10</t>
  </si>
  <si>
    <t xml:space="preserve">4/1 GAL. </t>
  </si>
  <si>
    <t xml:space="preserve">1/3.5 PT </t>
  </si>
  <si>
    <t xml:space="preserve">120/.7 OZ  </t>
  </si>
  <si>
    <t xml:space="preserve">120/.67 OZ </t>
  </si>
  <si>
    <t xml:space="preserve">2/7 LB   </t>
  </si>
  <si>
    <t xml:space="preserve">5/2 LB   </t>
  </si>
  <si>
    <t xml:space="preserve">1/5 LB   </t>
  </si>
  <si>
    <t xml:space="preserve">2/8 LB   </t>
  </si>
  <si>
    <t xml:space="preserve">2/9 LB   </t>
  </si>
  <si>
    <t xml:space="preserve">2/10 LB  </t>
  </si>
  <si>
    <t xml:space="preserve">2/10#    </t>
  </si>
  <si>
    <t xml:space="preserve">6/#10    </t>
  </si>
  <si>
    <t xml:space="preserve">4/1 GAL  </t>
  </si>
  <si>
    <t xml:space="preserve">1/5 GAL  </t>
  </si>
  <si>
    <t xml:space="preserve">180/2 OZ   </t>
  </si>
  <si>
    <t xml:space="preserve">200/1.5 OZ </t>
  </si>
  <si>
    <t xml:space="preserve">108/7 INCH </t>
  </si>
  <si>
    <t xml:space="preserve">40/4 OZ   </t>
  </si>
  <si>
    <t xml:space="preserve">1/12#    </t>
  </si>
  <si>
    <t xml:space="preserve">40/4 OZ.  </t>
  </si>
  <si>
    <t xml:space="preserve">228/.7 OZ  </t>
  </si>
  <si>
    <t xml:space="preserve">13/13 OZ  </t>
  </si>
  <si>
    <t>2/5.25 LB</t>
  </si>
  <si>
    <t xml:space="preserve">1/10#    </t>
  </si>
  <si>
    <t xml:space="preserve">2/5#     </t>
  </si>
  <si>
    <t xml:space="preserve">4/96 OZ  </t>
  </si>
  <si>
    <t xml:space="preserve">12/1 LB   </t>
  </si>
  <si>
    <t xml:space="preserve">12/49 OZ  </t>
  </si>
  <si>
    <t xml:space="preserve">4/138 OZ </t>
  </si>
  <si>
    <t xml:space="preserve">3/30 OZ  </t>
  </si>
  <si>
    <t xml:space="preserve">8/12 CT  </t>
  </si>
  <si>
    <t xml:space="preserve">4/5#     </t>
  </si>
  <si>
    <t xml:space="preserve">6/43 OZ  </t>
  </si>
  <si>
    <t xml:space="preserve">12/5.3 OZ </t>
  </si>
  <si>
    <t xml:space="preserve">1/15 LB  </t>
  </si>
  <si>
    <t xml:space="preserve">42/4 OZ   </t>
  </si>
  <si>
    <t xml:space="preserve">1/35 LB  </t>
  </si>
  <si>
    <t xml:space="preserve">4/2.5 LB </t>
  </si>
  <si>
    <t xml:space="preserve">12/15 OZ  </t>
  </si>
  <si>
    <t xml:space="preserve">1/35#    </t>
  </si>
  <si>
    <t xml:space="preserve">12/32 OZ  </t>
  </si>
  <si>
    <t xml:space="preserve">6/10#    </t>
  </si>
  <si>
    <t xml:space="preserve">1/100 CT </t>
  </si>
  <si>
    <t xml:space="preserve">2/6 LB   </t>
  </si>
  <si>
    <t xml:space="preserve">1/30 LB  </t>
  </si>
  <si>
    <t xml:space="preserve">5/36 CT  </t>
  </si>
  <si>
    <t>30/5.33 OZ</t>
  </si>
  <si>
    <t xml:space="preserve">1/9 LB   </t>
  </si>
  <si>
    <t xml:space="preserve">2/5-8 LB </t>
  </si>
  <si>
    <t xml:space="preserve">48/3.5 OZ </t>
  </si>
  <si>
    <t xml:space="preserve">2/128 OZ </t>
  </si>
  <si>
    <t xml:space="preserve">12/8 CT   </t>
  </si>
  <si>
    <t>1/30#/4+1</t>
  </si>
  <si>
    <t xml:space="preserve">2/1.5 GA </t>
  </si>
  <si>
    <t xml:space="preserve">1/5#     </t>
  </si>
  <si>
    <t xml:space="preserve">6/16 OZ  </t>
  </si>
  <si>
    <t xml:space="preserve">8/16 OZ. </t>
  </si>
  <si>
    <t xml:space="preserve">64/1.38OZ </t>
  </si>
  <si>
    <t xml:space="preserve">27/6 OZ   </t>
  </si>
  <si>
    <t xml:space="preserve">6/5#     </t>
  </si>
  <si>
    <t xml:space="preserve">6/4.5#   </t>
  </si>
  <si>
    <t xml:space="preserve">4/50 OZ  </t>
  </si>
  <si>
    <t xml:space="preserve">4/45 OZ  </t>
  </si>
  <si>
    <t xml:space="preserve">4/39 OZ. </t>
  </si>
  <si>
    <t xml:space="preserve">4/35 OZ  </t>
  </si>
  <si>
    <t xml:space="preserve">2/25#    </t>
  </si>
  <si>
    <t>168/3.17 OZ</t>
  </si>
  <si>
    <t xml:space="preserve">6/64 OZ  </t>
  </si>
  <si>
    <t xml:space="preserve">12/6 OZ   </t>
  </si>
  <si>
    <t xml:space="preserve">64/2.5 OZ </t>
  </si>
  <si>
    <t>48/3    OZ</t>
  </si>
  <si>
    <t>12/3.2-3.5</t>
  </si>
  <si>
    <t xml:space="preserve">12/5 CT   </t>
  </si>
  <si>
    <t xml:space="preserve">4/1/2 GL </t>
  </si>
  <si>
    <t xml:space="preserve">24/6 CT   </t>
  </si>
  <si>
    <t>2/1.5 GAL</t>
  </si>
  <si>
    <t xml:space="preserve">1/3 GAL  </t>
  </si>
  <si>
    <t xml:space="preserve">200/12 GR  </t>
  </si>
  <si>
    <t xml:space="preserve">100/.75 OZ </t>
  </si>
  <si>
    <t xml:space="preserve">100/1 OZ   </t>
  </si>
  <si>
    <t xml:space="preserve">200/9 GR   </t>
  </si>
  <si>
    <t xml:space="preserve">4/4#     </t>
  </si>
  <si>
    <t xml:space="preserve">4/8 LB   </t>
  </si>
  <si>
    <t xml:space="preserve">4/8#     </t>
  </si>
  <si>
    <t xml:space="preserve">96/2 OZ   </t>
  </si>
  <si>
    <t>42/3.75 OZ</t>
  </si>
  <si>
    <t xml:space="preserve">200/.8 OZ  </t>
  </si>
  <si>
    <t xml:space="preserve">2/9#AVE  </t>
  </si>
  <si>
    <t xml:space="preserve">6/2 LB   </t>
  </si>
  <si>
    <t xml:space="preserve">1/300 SL </t>
  </si>
  <si>
    <t xml:space="preserve">48/4 OZ   </t>
  </si>
  <si>
    <t xml:space="preserve">240/.67 OZ </t>
  </si>
  <si>
    <t xml:space="preserve">1/100 PC </t>
  </si>
  <si>
    <t xml:space="preserve">100/.9 OZ  </t>
  </si>
  <si>
    <t xml:space="preserve">4/48 OZ  </t>
  </si>
  <si>
    <t xml:space="preserve">6/4 LB   </t>
  </si>
  <si>
    <t xml:space="preserve">2/6-7#   </t>
  </si>
  <si>
    <t xml:space="preserve">1/3 PC   </t>
  </si>
  <si>
    <t>4/5# BAGS</t>
  </si>
  <si>
    <t xml:space="preserve">4/3#     </t>
  </si>
  <si>
    <t xml:space="preserve">2/8-9#   </t>
  </si>
  <si>
    <t>8/1 LB AV</t>
  </si>
  <si>
    <t xml:space="preserve">6/5# AVE </t>
  </si>
  <si>
    <t>2/144 SLI</t>
  </si>
  <si>
    <t xml:space="preserve">8/2.5#   </t>
  </si>
  <si>
    <t xml:space="preserve">3/11-15# </t>
  </si>
  <si>
    <t xml:space="preserve">2/7#     </t>
  </si>
  <si>
    <t xml:space="preserve">12/1.75#  </t>
  </si>
  <si>
    <t xml:space="preserve">6/2#     </t>
  </si>
  <si>
    <t xml:space="preserve">4/8-9#   </t>
  </si>
  <si>
    <t xml:space="preserve">1/20#    </t>
  </si>
  <si>
    <t xml:space="preserve">3/3-4 LB </t>
  </si>
  <si>
    <t xml:space="preserve">320/.5 OZ  </t>
  </si>
  <si>
    <t>2/5 LB AV</t>
  </si>
  <si>
    <t>2/6 LB AV</t>
  </si>
  <si>
    <t>10/8 LB AV</t>
  </si>
  <si>
    <t xml:space="preserve">12/17 OZ  </t>
  </si>
  <si>
    <t xml:space="preserve">80/2 OZ   </t>
  </si>
  <si>
    <t xml:space="preserve">20/8 OZ   </t>
  </si>
  <si>
    <t xml:space="preserve">12/26 OZ  </t>
  </si>
  <si>
    <t xml:space="preserve">8/10#    </t>
  </si>
  <si>
    <t xml:space="preserve">50/5 OZ   </t>
  </si>
  <si>
    <t>2/9-11 LB</t>
  </si>
  <si>
    <t>1/15# AVE</t>
  </si>
  <si>
    <t>6/100</t>
  </si>
  <si>
    <t>4/200</t>
  </si>
  <si>
    <t>12/15</t>
  </si>
  <si>
    <t xml:space="preserve">4/60 OZ  </t>
  </si>
  <si>
    <t>4/37.5 OZ</t>
  </si>
  <si>
    <t>4/3# 2 OZ</t>
  </si>
  <si>
    <t>48/4.25 OZ</t>
  </si>
  <si>
    <t xml:space="preserve">12/QT     </t>
  </si>
  <si>
    <t xml:space="preserve">6/32 OZ  </t>
  </si>
  <si>
    <t xml:space="preserve">6/.5 GAL </t>
  </si>
  <si>
    <t xml:space="preserve">1/40 CT  </t>
  </si>
  <si>
    <t xml:space="preserve">10/1 LB   </t>
  </si>
  <si>
    <t xml:space="preserve">12/10 OZ  </t>
  </si>
  <si>
    <t xml:space="preserve">6/48 OZ  </t>
  </si>
  <si>
    <t xml:space="preserve">200/.25 OZ </t>
  </si>
  <si>
    <t xml:space="preserve">6/3 LB   </t>
  </si>
  <si>
    <t xml:space="preserve">12/8 OZ   </t>
  </si>
  <si>
    <t xml:space="preserve">96/1.5 OZ </t>
  </si>
  <si>
    <t xml:space="preserve">6/5 #    </t>
  </si>
  <si>
    <t xml:space="preserve">5/3 LB   </t>
  </si>
  <si>
    <t xml:space="preserve">6/3#     </t>
  </si>
  <si>
    <t xml:space="preserve">6/106 OZ </t>
  </si>
  <si>
    <t xml:space="preserve">168/1 OZ   </t>
  </si>
  <si>
    <t xml:space="preserve">80/4.4 OZ </t>
  </si>
  <si>
    <t xml:space="preserve">4/2 LB   </t>
  </si>
  <si>
    <t xml:space="preserve">6/2.5#   </t>
  </si>
  <si>
    <t xml:space="preserve">12/2 LB   </t>
  </si>
  <si>
    <t xml:space="preserve">6/5 LB   </t>
  </si>
  <si>
    <t xml:space="preserve">4/4 LB   </t>
  </si>
  <si>
    <t xml:space="preserve">3/6 LB   </t>
  </si>
  <si>
    <t xml:space="preserve">240/1 OZ   </t>
  </si>
  <si>
    <t xml:space="preserve">2/8#-10# </t>
  </si>
  <si>
    <t xml:space="preserve">6/12 CT  </t>
  </si>
  <si>
    <t xml:space="preserve">24/12 CT  </t>
  </si>
  <si>
    <t xml:space="preserve">500/2 CT   </t>
  </si>
  <si>
    <t>1/6.25 LB</t>
  </si>
  <si>
    <t xml:space="preserve">4/40 OZ  </t>
  </si>
  <si>
    <t xml:space="preserve">6/102 OZ </t>
  </si>
  <si>
    <t xml:space="preserve">12/2#     </t>
  </si>
  <si>
    <t xml:space="preserve">4/.5 GAL </t>
  </si>
  <si>
    <t>24/16.9 OZ</t>
  </si>
  <si>
    <t xml:space="preserve">132/8 IN   </t>
  </si>
  <si>
    <t xml:space="preserve">12/2.5#   </t>
  </si>
  <si>
    <t xml:space="preserve">6/6.5#   </t>
  </si>
  <si>
    <t xml:space="preserve">1/25#    </t>
  </si>
  <si>
    <t>2/8-11#AV</t>
  </si>
  <si>
    <t xml:space="preserve">4/5# AVE </t>
  </si>
  <si>
    <t xml:space="preserve">1/50 LB  </t>
  </si>
  <si>
    <t xml:space="preserve">6/10 CT  </t>
  </si>
  <si>
    <t xml:space="preserve">72/6.6 OZ </t>
  </si>
  <si>
    <t xml:space="preserve">20/26 OZ  </t>
  </si>
  <si>
    <t>6/35.3 OZ</t>
  </si>
  <si>
    <t>10/37.5 OZ</t>
  </si>
  <si>
    <t xml:space="preserve">180/1.5 OZ </t>
  </si>
  <si>
    <t>20/29.5 OZ</t>
  </si>
  <si>
    <t xml:space="preserve">24/19 OZ  </t>
  </si>
  <si>
    <t xml:space="preserve">36/13 OZ  </t>
  </si>
  <si>
    <t xml:space="preserve">60/7.5 OZ </t>
  </si>
  <si>
    <t xml:space="preserve">1/40 LB  </t>
  </si>
  <si>
    <t xml:space="preserve">1/2 KG.  </t>
  </si>
  <si>
    <t xml:space="preserve">6/88 OZ  </t>
  </si>
  <si>
    <t xml:space="preserve">6/28 OZ  </t>
  </si>
  <si>
    <t xml:space="preserve">4/2.5#   </t>
  </si>
  <si>
    <t xml:space="preserve">1/5# BAG </t>
  </si>
  <si>
    <t xml:space="preserve">12/36 CT  </t>
  </si>
  <si>
    <t xml:space="preserve">414/.5 OZ  </t>
  </si>
  <si>
    <t>1/4.5 LTR</t>
  </si>
  <si>
    <t xml:space="preserve">120/1.5 OZ </t>
  </si>
  <si>
    <t xml:space="preserve">66/3 OZ   </t>
  </si>
  <si>
    <t xml:space="preserve">186/.65 OZ </t>
  </si>
  <si>
    <t xml:space="preserve">9/16"    </t>
  </si>
  <si>
    <t xml:space="preserve">72/3 OZ   </t>
  </si>
  <si>
    <t>72/3.25 OZ</t>
  </si>
  <si>
    <t xml:space="preserve">6/2.5 LB </t>
  </si>
  <si>
    <t xml:space="preserve">2/2 LT   </t>
  </si>
  <si>
    <t xml:space="preserve">72/2.6 OZ </t>
  </si>
  <si>
    <t>1/15 DOZ.</t>
  </si>
  <si>
    <t xml:space="preserve">1/15 DOZ </t>
  </si>
  <si>
    <t xml:space="preserve">12/16 OZ  </t>
  </si>
  <si>
    <t xml:space="preserve">6/24 CT  </t>
  </si>
  <si>
    <t xml:space="preserve">4/63 OZ  </t>
  </si>
  <si>
    <t xml:space="preserve">28/9 OZ   </t>
  </si>
  <si>
    <t xml:space="preserve">32/5 OZ   </t>
  </si>
  <si>
    <t>130/1.75 OZ</t>
  </si>
  <si>
    <t xml:space="preserve">12/2# CTN </t>
  </si>
  <si>
    <t>2/20# BIB</t>
  </si>
  <si>
    <t xml:space="preserve">8/18 CT  </t>
  </si>
  <si>
    <t xml:space="preserve">245/1.5 OZ </t>
  </si>
  <si>
    <t xml:space="preserve">1/12 LB  </t>
  </si>
  <si>
    <t xml:space="preserve">5/14 OZ  </t>
  </si>
  <si>
    <t xml:space="preserve">24/10 OZ  </t>
  </si>
  <si>
    <t xml:space="preserve">4/10 LB  </t>
  </si>
  <si>
    <t xml:space="preserve">8/5 LB   </t>
  </si>
  <si>
    <t xml:space="preserve">54/3 OZ   </t>
  </si>
  <si>
    <t xml:space="preserve">20/7 OZ   </t>
  </si>
  <si>
    <t xml:space="preserve">2/12.5#  </t>
  </si>
  <si>
    <t xml:space="preserve">6/30 OZ  </t>
  </si>
  <si>
    <t xml:space="preserve">6/36 OZ  </t>
  </si>
  <si>
    <t>6/16.5 OZ</t>
  </si>
  <si>
    <t xml:space="preserve">2/17.5#  </t>
  </si>
  <si>
    <t xml:space="preserve">60/2.5 OZ </t>
  </si>
  <si>
    <t xml:space="preserve">2/24 CT  </t>
  </si>
  <si>
    <t xml:space="preserve">26/6 OZ   </t>
  </si>
  <si>
    <t>1/2.5 GAL</t>
  </si>
  <si>
    <t xml:space="preserve">4/50 CT  </t>
  </si>
  <si>
    <t xml:space="preserve">1/120 CT </t>
  </si>
  <si>
    <t xml:space="preserve">12/14 OZ  </t>
  </si>
  <si>
    <t xml:space="preserve">1/55 LB  </t>
  </si>
  <si>
    <t>400/0.375</t>
  </si>
  <si>
    <t>12/1 QUART</t>
  </si>
  <si>
    <t xml:space="preserve">1/3#     </t>
  </si>
  <si>
    <t xml:space="preserve">48/.5 PT  </t>
  </si>
  <si>
    <t xml:space="preserve">36/1 LB   </t>
  </si>
  <si>
    <t xml:space="preserve">120/1 OZ   </t>
  </si>
  <si>
    <t>3/5#/3 OZ</t>
  </si>
  <si>
    <t xml:space="preserve">3/4 LB   </t>
  </si>
  <si>
    <t xml:space="preserve">144/1 OZ   </t>
  </si>
  <si>
    <t xml:space="preserve">833098-2C </t>
  </si>
  <si>
    <t xml:space="preserve">87162/10  </t>
  </si>
  <si>
    <t xml:space="preserve">FF3853    </t>
  </si>
  <si>
    <t>33662/3007</t>
  </si>
  <si>
    <t xml:space="preserve">S60317    </t>
  </si>
  <si>
    <t>13202/S225</t>
  </si>
  <si>
    <t xml:space="preserve">50245-113 </t>
  </si>
  <si>
    <t xml:space="preserve">ISMVT     </t>
  </si>
  <si>
    <t>CMB60</t>
  </si>
  <si>
    <t>5FSU41-400100</t>
  </si>
  <si>
    <t>70470-0310</t>
  </si>
  <si>
    <t xml:space="preserve">13129HVR  </t>
  </si>
  <si>
    <t xml:space="preserve">HF SR17   </t>
  </si>
  <si>
    <t xml:space="preserve">8354-02   </t>
  </si>
  <si>
    <t xml:space="preserve">SJ0440HF  </t>
  </si>
  <si>
    <t xml:space="preserve">0552ZY    </t>
  </si>
  <si>
    <t xml:space="preserve">0601ZY    </t>
  </si>
  <si>
    <t xml:space="preserve">0636ZY    </t>
  </si>
  <si>
    <t xml:space="preserve">0708ZY    </t>
  </si>
  <si>
    <t xml:space="preserve">0748ZY    </t>
  </si>
  <si>
    <t xml:space="preserve">0777ZY    </t>
  </si>
  <si>
    <t xml:space="preserve">0856ZY    </t>
  </si>
  <si>
    <t xml:space="preserve">0858ZY    </t>
  </si>
  <si>
    <t xml:space="preserve">0965ZY    </t>
  </si>
  <si>
    <t xml:space="preserve">1026ZY    </t>
  </si>
  <si>
    <t xml:space="preserve">OC10040   </t>
  </si>
  <si>
    <t xml:space="preserve">D0073     </t>
  </si>
  <si>
    <t xml:space="preserve">32L       </t>
  </si>
  <si>
    <t xml:space="preserve">PP51      </t>
  </si>
  <si>
    <t xml:space="preserve">45Q       </t>
  </si>
  <si>
    <t xml:space="preserve">Y1004     </t>
  </si>
  <si>
    <t xml:space="preserve">Y1005     </t>
  </si>
  <si>
    <t xml:space="preserve">L8000     </t>
  </si>
  <si>
    <t xml:space="preserve">M62       </t>
  </si>
  <si>
    <t xml:space="preserve">S93       </t>
  </si>
  <si>
    <t xml:space="preserve">L0090     </t>
  </si>
  <si>
    <t xml:space="preserve">BCI197    </t>
  </si>
  <si>
    <t xml:space="preserve">MCL03624  </t>
  </si>
  <si>
    <t xml:space="preserve">BCI00256  </t>
  </si>
  <si>
    <t xml:space="preserve">MCL03622  </t>
  </si>
  <si>
    <t>46025-88900-00</t>
  </si>
  <si>
    <t>47810/4780</t>
  </si>
  <si>
    <t>55241ODY</t>
  </si>
  <si>
    <t xml:space="preserve">PB2556MP1 </t>
  </si>
  <si>
    <t xml:space="preserve">B1PE50560 </t>
  </si>
  <si>
    <t xml:space="preserve">30033S    </t>
  </si>
  <si>
    <t xml:space="preserve">30052S    </t>
  </si>
  <si>
    <t xml:space="preserve">30085S    </t>
  </si>
  <si>
    <t xml:space="preserve">11-105    </t>
  </si>
  <si>
    <t xml:space="preserve">H001      </t>
  </si>
  <si>
    <t xml:space="preserve">H003      </t>
  </si>
  <si>
    <t>104445-654</t>
  </si>
  <si>
    <t xml:space="preserve">314-0928  </t>
  </si>
  <si>
    <t xml:space="preserve">13261-928 </t>
  </si>
  <si>
    <t xml:space="preserve">6515-398  </t>
  </si>
  <si>
    <t xml:space="preserve">5425-928  </t>
  </si>
  <si>
    <t xml:space="preserve">7360-0328 </t>
  </si>
  <si>
    <t xml:space="preserve">38350-928 </t>
  </si>
  <si>
    <t xml:space="preserve">20061-511 </t>
  </si>
  <si>
    <t xml:space="preserve">38354-928 </t>
  </si>
  <si>
    <t>105038-269</t>
  </si>
  <si>
    <t xml:space="preserve">81112-928 </t>
  </si>
  <si>
    <t xml:space="preserve">R1CA259Z0 </t>
  </si>
  <si>
    <t xml:space="preserve">85620HVR  </t>
  </si>
  <si>
    <t xml:space="preserve">58500CHP  </t>
  </si>
  <si>
    <t xml:space="preserve">58503CHP  </t>
  </si>
  <si>
    <t>56133-0210</t>
  </si>
  <si>
    <t>Harvestland</t>
  </si>
  <si>
    <t>deleted</t>
  </si>
  <si>
    <t xml:space="preserve">FLORIDA FIRST (may substitute)         </t>
  </si>
  <si>
    <t>COD LOIN UNBRD RAW IQF (Atlantic)</t>
  </si>
  <si>
    <t>BREAD PITA NAAN OVAL 5.5X8" GTIN 000753655290008</t>
  </si>
  <si>
    <t>1 LB</t>
  </si>
  <si>
    <t>Sparboe Farms (may substitute)</t>
  </si>
  <si>
    <t>Producer's Rice</t>
  </si>
  <si>
    <t>Holten Meats; MFG #12554</t>
  </si>
  <si>
    <t xml:space="preserve">BEEF PATTY 4X1 Angus, Thick 'N Juicy, frozen      </t>
  </si>
  <si>
    <t>IMPS# 1184B</t>
  </si>
  <si>
    <t>Beef Sirloin Butt Steak 5 oz - USDA Choice; center cut boneless; yield grade 2; 3/4" thickness.</t>
  </si>
  <si>
    <t>IMPS# 193</t>
  </si>
  <si>
    <t>IMPS# 171B</t>
  </si>
  <si>
    <t>IMPS# 180</t>
  </si>
  <si>
    <t>IMPS# 135B</t>
  </si>
  <si>
    <t>IMPS# 174</t>
  </si>
  <si>
    <t>Beef Flank Steak 5 oz - USDA Choice;  1 1/4" Thick; needled 2x</t>
  </si>
  <si>
    <t>Beef Round - USDA Choice; Outside Round; Flat</t>
  </si>
  <si>
    <t xml:space="preserve">Beef Strip Loin - USDA Choice; boneless; 0x1  </t>
  </si>
  <si>
    <t xml:space="preserve">Beef Tips Cubed 1" - USDA Choice </t>
  </si>
  <si>
    <t xml:space="preserve">Beef Tips Cubed 1/2" - USDA Choice </t>
  </si>
  <si>
    <t>Beef Fajita Sirloin Strip - USDA Choice; short loin strip; julienne cut</t>
  </si>
  <si>
    <t xml:space="preserve">Beef Patty 4 oz - USDA Choice; 80/20  </t>
  </si>
  <si>
    <t>IMPS# 1185B</t>
  </si>
  <si>
    <t>IMPS# 415A</t>
  </si>
  <si>
    <t>Beef Top Sirloin Steak 5 oz - USDA Prime; seamless; center cut; boneless</t>
  </si>
  <si>
    <t>Beef Top Sirloin Steak 10 oz - USDA Choice; "baseball cut"</t>
  </si>
  <si>
    <t xml:space="preserve">Beef Ball Tip Steak 6 oz - USDA Choice; Bottom Sirloin Butt     </t>
  </si>
  <si>
    <t>Pork Tenderloin Stir Fry Cut - cover fat and silver skin removed; thin slice into strips 1/4"x1/2"x2".</t>
  </si>
  <si>
    <t>AMENDMENT #1 -- 17-5223 Food Prime Vendor RFP Market Basket Attachment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</si>
</sst>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0.0000"/>
    <numFmt numFmtId="166" formatCode="00000"/>
    <numFmt numFmtId="167" formatCode="000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0" fillId="0" borderId="2" xfId="0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 vertical="top"/>
    </xf>
    <xf numFmtId="164" fontId="2" fillId="0" borderId="3" xfId="1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vertical="top"/>
    </xf>
    <xf numFmtId="164" fontId="2" fillId="0" borderId="5" xfId="0" applyNumberFormat="1" applyFont="1" applyFill="1" applyBorder="1" applyAlignment="1">
      <alignment horizontal="left" vertical="top"/>
    </xf>
    <xf numFmtId="165" fontId="0" fillId="2" borderId="6" xfId="0" applyNumberForma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164" fontId="2" fillId="0" borderId="8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top" wrapText="1"/>
    </xf>
    <xf numFmtId="4" fontId="0" fillId="0" borderId="6" xfId="0" applyNumberFormat="1" applyFill="1" applyBorder="1"/>
    <xf numFmtId="0" fontId="0" fillId="0" borderId="9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2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 vertical="top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1" fontId="6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Protection="1">
      <protection locked="0"/>
    </xf>
    <xf numFmtId="0" fontId="6" fillId="0" borderId="1" xfId="0" applyFont="1" applyFill="1" applyBorder="1"/>
    <xf numFmtId="1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center" vertical="top"/>
    </xf>
    <xf numFmtId="167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Fill="1" applyBorder="1"/>
    <xf numFmtId="0" fontId="7" fillId="0" borderId="1" xfId="0" applyFont="1" applyFill="1" applyBorder="1" applyAlignment="1">
      <alignment vertical="top"/>
    </xf>
    <xf numFmtId="0" fontId="8" fillId="0" borderId="1" xfId="0" applyFont="1" applyBorder="1" applyAlignment="1">
      <alignment horizontal="center"/>
    </xf>
    <xf numFmtId="0" fontId="7" fillId="0" borderId="5" xfId="1" applyFont="1" applyFill="1" applyBorder="1" applyAlignment="1">
      <alignment horizontal="left"/>
    </xf>
    <xf numFmtId="164" fontId="7" fillId="0" borderId="3" xfId="1" applyNumberFormat="1" applyFont="1" applyFill="1" applyBorder="1" applyAlignment="1">
      <alignment horizontal="left"/>
    </xf>
    <xf numFmtId="164" fontId="7" fillId="0" borderId="5" xfId="0" applyNumberFormat="1" applyFont="1" applyFill="1" applyBorder="1" applyAlignment="1">
      <alignment horizontal="left" vertical="top"/>
    </xf>
    <xf numFmtId="4" fontId="7" fillId="0" borderId="1" xfId="0" applyNumberFormat="1" applyFont="1" applyFill="1" applyBorder="1" applyAlignment="1">
      <alignment vertical="top"/>
    </xf>
    <xf numFmtId="0" fontId="7" fillId="0" borderId="0" xfId="0" applyFont="1"/>
    <xf numFmtId="0" fontId="8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top"/>
    </xf>
    <xf numFmtId="164" fontId="7" fillId="0" borderId="3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/>
    </xf>
    <xf numFmtId="164" fontId="7" fillId="0" borderId="3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1" fontId="8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4"/>
  <sheetViews>
    <sheetView tabSelected="1" workbookViewId="0">
      <pane ySplit="6" topLeftCell="A7" activePane="bottomLeft" state="frozen"/>
      <selection pane="bottomLeft" activeCell="C12" sqref="C12"/>
    </sheetView>
  </sheetViews>
  <sheetFormatPr defaultRowHeight="12.5" x14ac:dyDescent="0.25"/>
  <cols>
    <col min="1" max="1" width="6.08984375" style="2" bestFit="1" customWidth="1"/>
    <col min="2" max="2" width="39.453125" style="23" bestFit="1" customWidth="1"/>
    <col min="3" max="3" width="35.36328125" style="1" customWidth="1"/>
    <col min="4" max="4" width="11.6328125" style="1" bestFit="1" customWidth="1"/>
    <col min="5" max="5" width="19" style="3" bestFit="1" customWidth="1"/>
    <col min="6" max="8" width="14" style="3" customWidth="1"/>
    <col min="9" max="9" width="12.54296875" style="4" customWidth="1"/>
    <col min="10" max="10" width="13.54296875" style="1" customWidth="1"/>
  </cols>
  <sheetData>
    <row r="1" spans="1:10" ht="13" x14ac:dyDescent="0.3">
      <c r="A1" s="75" t="s">
        <v>1064</v>
      </c>
      <c r="B1" s="75"/>
      <c r="C1" s="75"/>
      <c r="D1" s="75"/>
      <c r="E1" s="75"/>
      <c r="F1" s="75"/>
      <c r="G1" s="75"/>
    </row>
    <row r="2" spans="1:10" ht="13.5" customHeight="1" thickBot="1" x14ac:dyDescent="0.3">
      <c r="A2" s="88" t="s">
        <v>54</v>
      </c>
      <c r="B2" s="89"/>
      <c r="C2" s="76" t="s">
        <v>57</v>
      </c>
      <c r="D2" s="77"/>
      <c r="E2" s="77"/>
      <c r="F2" s="77"/>
      <c r="G2" s="7"/>
    </row>
    <row r="3" spans="1:10" ht="13.5" customHeight="1" thickBot="1" x14ac:dyDescent="0.3">
      <c r="B3" s="22"/>
      <c r="C3" s="78"/>
      <c r="D3" s="79"/>
      <c r="E3" s="79"/>
      <c r="F3" s="79"/>
      <c r="G3" s="16"/>
    </row>
    <row r="4" spans="1:10" ht="13" thickBot="1" x14ac:dyDescent="0.3">
      <c r="C4" s="80"/>
      <c r="D4" s="81"/>
      <c r="E4" s="81"/>
      <c r="F4" s="79"/>
      <c r="G4" s="17"/>
    </row>
    <row r="5" spans="1:10" x14ac:dyDescent="0.25">
      <c r="A5" s="87" t="s">
        <v>49</v>
      </c>
      <c r="B5" s="86" t="s">
        <v>4</v>
      </c>
      <c r="C5" s="82" t="s">
        <v>58</v>
      </c>
      <c r="D5" s="82" t="s">
        <v>5</v>
      </c>
      <c r="E5" s="84" t="s">
        <v>52</v>
      </c>
      <c r="F5" s="92" t="s">
        <v>55</v>
      </c>
      <c r="G5" s="94" t="s">
        <v>56</v>
      </c>
      <c r="H5" s="96" t="s">
        <v>53</v>
      </c>
      <c r="I5" s="91" t="s">
        <v>51</v>
      </c>
      <c r="J5" s="90" t="s">
        <v>50</v>
      </c>
    </row>
    <row r="6" spans="1:10" ht="13" thickBot="1" x14ac:dyDescent="0.3">
      <c r="A6" s="87"/>
      <c r="B6" s="86"/>
      <c r="C6" s="83"/>
      <c r="D6" s="83"/>
      <c r="E6" s="85"/>
      <c r="F6" s="93"/>
      <c r="G6" s="95"/>
      <c r="H6" s="96"/>
      <c r="I6" s="91"/>
      <c r="J6" s="90"/>
    </row>
    <row r="7" spans="1:10" ht="14.5" x14ac:dyDescent="0.35">
      <c r="A7" s="5">
        <f t="shared" ref="A7:A70" si="0">ROW(7:7)-6</f>
        <v>1</v>
      </c>
      <c r="B7" s="31" t="s">
        <v>59</v>
      </c>
      <c r="C7" s="31" t="s">
        <v>60</v>
      </c>
      <c r="D7" s="6" t="s">
        <v>721</v>
      </c>
      <c r="E7" s="32">
        <v>20835</v>
      </c>
      <c r="F7" s="24"/>
      <c r="G7" s="18"/>
      <c r="H7" s="15">
        <f t="shared" ref="H7:H70" si="1">ROUND((1+G$3)*G7,2)</f>
        <v>0</v>
      </c>
      <c r="I7" s="32">
        <v>67</v>
      </c>
      <c r="J7" s="14">
        <f t="shared" ref="J7:J70" si="2">H7*I7</f>
        <v>0</v>
      </c>
    </row>
    <row r="8" spans="1:10" ht="14.5" x14ac:dyDescent="0.35">
      <c r="A8" s="5">
        <f t="shared" si="0"/>
        <v>2</v>
      </c>
      <c r="B8" s="31" t="s">
        <v>61</v>
      </c>
      <c r="C8" s="31" t="s">
        <v>60</v>
      </c>
      <c r="D8" s="6" t="s">
        <v>721</v>
      </c>
      <c r="E8" s="32">
        <v>20810</v>
      </c>
      <c r="F8" s="25"/>
      <c r="G8" s="8"/>
      <c r="H8" s="15">
        <f t="shared" si="1"/>
        <v>0</v>
      </c>
      <c r="I8" s="32">
        <v>62</v>
      </c>
      <c r="J8" s="14">
        <f t="shared" si="2"/>
        <v>0</v>
      </c>
    </row>
    <row r="9" spans="1:10" ht="14.5" x14ac:dyDescent="0.35">
      <c r="A9" s="5">
        <f t="shared" si="0"/>
        <v>3</v>
      </c>
      <c r="B9" s="33" t="s">
        <v>62</v>
      </c>
      <c r="C9" s="33" t="s">
        <v>63</v>
      </c>
      <c r="D9" s="6" t="s">
        <v>722</v>
      </c>
      <c r="E9" s="34">
        <v>20753</v>
      </c>
      <c r="F9" s="26"/>
      <c r="G9" s="9"/>
      <c r="H9" s="15">
        <f t="shared" si="1"/>
        <v>0</v>
      </c>
      <c r="I9" s="34">
        <v>194</v>
      </c>
      <c r="J9" s="14">
        <f t="shared" si="2"/>
        <v>0</v>
      </c>
    </row>
    <row r="10" spans="1:10" ht="14.5" x14ac:dyDescent="0.35">
      <c r="A10" s="5">
        <f t="shared" si="0"/>
        <v>4</v>
      </c>
      <c r="B10" s="33" t="s">
        <v>64</v>
      </c>
      <c r="C10" s="33" t="s">
        <v>63</v>
      </c>
      <c r="D10" s="6" t="s">
        <v>722</v>
      </c>
      <c r="E10" s="34">
        <v>20758</v>
      </c>
      <c r="F10" s="25"/>
      <c r="G10" s="8"/>
      <c r="H10" s="15">
        <f t="shared" si="1"/>
        <v>0</v>
      </c>
      <c r="I10" s="34">
        <v>71</v>
      </c>
      <c r="J10" s="14">
        <f t="shared" si="2"/>
        <v>0</v>
      </c>
    </row>
    <row r="11" spans="1:10" ht="14.5" x14ac:dyDescent="0.35">
      <c r="A11" s="5">
        <f t="shared" si="0"/>
        <v>5</v>
      </c>
      <c r="B11" s="33" t="s">
        <v>65</v>
      </c>
      <c r="C11" s="33" t="s">
        <v>66</v>
      </c>
      <c r="D11" s="6" t="s">
        <v>723</v>
      </c>
      <c r="E11" s="34">
        <v>20310</v>
      </c>
      <c r="F11" s="26"/>
      <c r="G11" s="9"/>
      <c r="H11" s="15">
        <f t="shared" si="1"/>
        <v>0</v>
      </c>
      <c r="I11" s="34">
        <v>82</v>
      </c>
      <c r="J11" s="14">
        <f t="shared" si="2"/>
        <v>0</v>
      </c>
    </row>
    <row r="12" spans="1:10" ht="14.5" x14ac:dyDescent="0.35">
      <c r="A12" s="5">
        <f t="shared" si="0"/>
        <v>6</v>
      </c>
      <c r="B12" s="33" t="s">
        <v>67</v>
      </c>
      <c r="C12" s="35" t="s">
        <v>40</v>
      </c>
      <c r="D12" s="6" t="s">
        <v>724</v>
      </c>
      <c r="E12" s="34" t="s">
        <v>967</v>
      </c>
      <c r="F12" s="25"/>
      <c r="G12" s="8"/>
      <c r="H12" s="15">
        <f t="shared" si="1"/>
        <v>0</v>
      </c>
      <c r="I12" s="34">
        <v>150</v>
      </c>
      <c r="J12" s="14">
        <f t="shared" si="2"/>
        <v>0</v>
      </c>
    </row>
    <row r="13" spans="1:10" ht="14.5" x14ac:dyDescent="0.35">
      <c r="A13" s="5">
        <f t="shared" si="0"/>
        <v>7</v>
      </c>
      <c r="B13" s="31" t="s">
        <v>68</v>
      </c>
      <c r="C13" s="31" t="s">
        <v>69</v>
      </c>
      <c r="D13" s="6" t="s">
        <v>725</v>
      </c>
      <c r="E13" s="32">
        <v>86008</v>
      </c>
      <c r="F13" s="26"/>
      <c r="G13" s="9"/>
      <c r="H13" s="15">
        <f t="shared" si="1"/>
        <v>0</v>
      </c>
      <c r="I13" s="32">
        <v>78</v>
      </c>
      <c r="J13" s="14">
        <f t="shared" si="2"/>
        <v>0</v>
      </c>
    </row>
    <row r="14" spans="1:10" ht="14.5" x14ac:dyDescent="0.35">
      <c r="A14" s="5">
        <f t="shared" si="0"/>
        <v>8</v>
      </c>
      <c r="B14" s="31" t="s">
        <v>70</v>
      </c>
      <c r="C14" s="31" t="s">
        <v>69</v>
      </c>
      <c r="D14" s="6" t="s">
        <v>726</v>
      </c>
      <c r="E14" s="32">
        <v>70642</v>
      </c>
      <c r="F14" s="26"/>
      <c r="G14" s="9"/>
      <c r="H14" s="15">
        <f t="shared" si="1"/>
        <v>0</v>
      </c>
      <c r="I14" s="32">
        <v>145</v>
      </c>
      <c r="J14" s="14">
        <f t="shared" si="2"/>
        <v>0</v>
      </c>
    </row>
    <row r="15" spans="1:10" ht="14.5" x14ac:dyDescent="0.35">
      <c r="A15" s="5">
        <f t="shared" si="0"/>
        <v>9</v>
      </c>
      <c r="B15" s="31" t="s">
        <v>71</v>
      </c>
      <c r="C15" s="31" t="s">
        <v>69</v>
      </c>
      <c r="D15" s="6" t="s">
        <v>727</v>
      </c>
      <c r="E15" s="32" t="s">
        <v>968</v>
      </c>
      <c r="F15" s="26"/>
      <c r="G15" s="9"/>
      <c r="H15" s="15">
        <f t="shared" si="1"/>
        <v>0</v>
      </c>
      <c r="I15" s="32">
        <v>250</v>
      </c>
      <c r="J15" s="14">
        <f t="shared" si="2"/>
        <v>0</v>
      </c>
    </row>
    <row r="16" spans="1:10" ht="14.5" x14ac:dyDescent="0.25">
      <c r="A16" s="5">
        <f t="shared" si="0"/>
        <v>10</v>
      </c>
      <c r="B16" s="36" t="s">
        <v>72</v>
      </c>
      <c r="C16" s="36" t="s">
        <v>73</v>
      </c>
      <c r="D16" s="6" t="s">
        <v>728</v>
      </c>
      <c r="E16" s="37">
        <v>3051</v>
      </c>
      <c r="F16" s="25"/>
      <c r="G16" s="8"/>
      <c r="H16" s="15">
        <f t="shared" si="1"/>
        <v>0</v>
      </c>
      <c r="I16" s="37">
        <f>108+105</f>
        <v>213</v>
      </c>
      <c r="J16" s="14">
        <f t="shared" si="2"/>
        <v>0</v>
      </c>
    </row>
    <row r="17" spans="1:10" ht="14.5" x14ac:dyDescent="0.35">
      <c r="A17" s="5">
        <f t="shared" si="0"/>
        <v>11</v>
      </c>
      <c r="B17" s="31" t="s">
        <v>74</v>
      </c>
      <c r="C17" s="31" t="s">
        <v>75</v>
      </c>
      <c r="D17" s="6" t="s">
        <v>729</v>
      </c>
      <c r="E17" s="32">
        <v>7252</v>
      </c>
      <c r="F17" s="26"/>
      <c r="G17" s="9"/>
      <c r="H17" s="15">
        <f t="shared" si="1"/>
        <v>0</v>
      </c>
      <c r="I17" s="32">
        <v>381</v>
      </c>
      <c r="J17" s="14">
        <f t="shared" si="2"/>
        <v>0</v>
      </c>
    </row>
    <row r="18" spans="1:10" ht="14.5" x14ac:dyDescent="0.35">
      <c r="A18" s="5">
        <f t="shared" si="0"/>
        <v>12</v>
      </c>
      <c r="B18" s="31" t="s">
        <v>76</v>
      </c>
      <c r="C18" s="31" t="s">
        <v>77</v>
      </c>
      <c r="D18" s="6" t="s">
        <v>730</v>
      </c>
      <c r="E18" s="32">
        <v>3090017856</v>
      </c>
      <c r="F18" s="26"/>
      <c r="G18" s="9"/>
      <c r="H18" s="15">
        <f t="shared" si="1"/>
        <v>0</v>
      </c>
      <c r="I18" s="32">
        <v>98</v>
      </c>
      <c r="J18" s="14">
        <f t="shared" si="2"/>
        <v>0</v>
      </c>
    </row>
    <row r="19" spans="1:10" ht="14.5" x14ac:dyDescent="0.35">
      <c r="A19" s="5">
        <f t="shared" si="0"/>
        <v>13</v>
      </c>
      <c r="B19" s="33" t="s">
        <v>78</v>
      </c>
      <c r="C19" s="33" t="s">
        <v>79</v>
      </c>
      <c r="D19" s="6" t="s">
        <v>717</v>
      </c>
      <c r="E19" s="34" t="s">
        <v>969</v>
      </c>
      <c r="F19" s="27"/>
      <c r="G19" s="10"/>
      <c r="H19" s="15">
        <f t="shared" si="1"/>
        <v>0</v>
      </c>
      <c r="I19" s="34">
        <v>160</v>
      </c>
      <c r="J19" s="14">
        <f t="shared" si="2"/>
        <v>0</v>
      </c>
    </row>
    <row r="20" spans="1:10" ht="14.5" x14ac:dyDescent="0.35">
      <c r="A20" s="5">
        <f t="shared" si="0"/>
        <v>14</v>
      </c>
      <c r="B20" s="33" t="s">
        <v>80</v>
      </c>
      <c r="C20" s="33" t="s">
        <v>81</v>
      </c>
      <c r="D20" s="6" t="s">
        <v>731</v>
      </c>
      <c r="E20" s="34">
        <v>6396396</v>
      </c>
      <c r="F20" s="25"/>
      <c r="G20" s="8"/>
      <c r="H20" s="15">
        <f t="shared" si="1"/>
        <v>0</v>
      </c>
      <c r="I20" s="34">
        <v>147</v>
      </c>
      <c r="J20" s="14">
        <f t="shared" si="2"/>
        <v>0</v>
      </c>
    </row>
    <row r="21" spans="1:10" ht="14.5" x14ac:dyDescent="0.35">
      <c r="A21" s="5">
        <f t="shared" si="0"/>
        <v>15</v>
      </c>
      <c r="B21" s="33" t="s">
        <v>82</v>
      </c>
      <c r="C21" s="33" t="s">
        <v>81</v>
      </c>
      <c r="D21" s="6" t="s">
        <v>732</v>
      </c>
      <c r="E21" s="34">
        <v>9618296</v>
      </c>
      <c r="F21" s="27"/>
      <c r="G21" s="10"/>
      <c r="H21" s="15">
        <f t="shared" si="1"/>
        <v>0</v>
      </c>
      <c r="I21" s="34">
        <v>143</v>
      </c>
      <c r="J21" s="14">
        <f t="shared" si="2"/>
        <v>0</v>
      </c>
    </row>
    <row r="22" spans="1:10" ht="14.5" x14ac:dyDescent="0.35">
      <c r="A22" s="5">
        <f t="shared" si="0"/>
        <v>16</v>
      </c>
      <c r="B22" s="33" t="s">
        <v>83</v>
      </c>
      <c r="C22" s="33" t="s">
        <v>84</v>
      </c>
      <c r="D22" s="6" t="s">
        <v>733</v>
      </c>
      <c r="E22" s="34">
        <v>53751</v>
      </c>
      <c r="F22" s="25"/>
      <c r="G22" s="8"/>
      <c r="H22" s="15">
        <f t="shared" si="1"/>
        <v>0</v>
      </c>
      <c r="I22" s="34">
        <v>154</v>
      </c>
      <c r="J22" s="14">
        <f t="shared" si="2"/>
        <v>0</v>
      </c>
    </row>
    <row r="23" spans="1:10" ht="14.5" x14ac:dyDescent="0.35">
      <c r="A23" s="5">
        <f t="shared" si="0"/>
        <v>17</v>
      </c>
      <c r="B23" s="33" t="s">
        <v>85</v>
      </c>
      <c r="C23" s="33" t="s">
        <v>84</v>
      </c>
      <c r="D23" s="6" t="s">
        <v>734</v>
      </c>
      <c r="E23" s="34">
        <v>53481</v>
      </c>
      <c r="F23" s="26"/>
      <c r="G23" s="9"/>
      <c r="H23" s="15">
        <f t="shared" si="1"/>
        <v>0</v>
      </c>
      <c r="I23" s="34">
        <v>387</v>
      </c>
      <c r="J23" s="14">
        <f t="shared" si="2"/>
        <v>0</v>
      </c>
    </row>
    <row r="24" spans="1:10" ht="14.5" x14ac:dyDescent="0.35">
      <c r="A24" s="5">
        <f t="shared" si="0"/>
        <v>18</v>
      </c>
      <c r="B24" s="33" t="s">
        <v>86</v>
      </c>
      <c r="C24" s="33" t="s">
        <v>84</v>
      </c>
      <c r="D24" s="6" t="s">
        <v>734</v>
      </c>
      <c r="E24" s="34">
        <v>53781</v>
      </c>
      <c r="F24" s="26"/>
      <c r="G24" s="9"/>
      <c r="H24" s="15">
        <f t="shared" si="1"/>
        <v>0</v>
      </c>
      <c r="I24" s="34">
        <v>205</v>
      </c>
      <c r="J24" s="14">
        <f t="shared" si="2"/>
        <v>0</v>
      </c>
    </row>
    <row r="25" spans="1:10" ht="14.5" x14ac:dyDescent="0.35">
      <c r="A25" s="5">
        <f t="shared" si="0"/>
        <v>19</v>
      </c>
      <c r="B25" s="33" t="s">
        <v>87</v>
      </c>
      <c r="C25" s="33" t="s">
        <v>84</v>
      </c>
      <c r="D25" s="6" t="s">
        <v>734</v>
      </c>
      <c r="E25" s="34">
        <v>53930</v>
      </c>
      <c r="F25" s="26"/>
      <c r="G25" s="9"/>
      <c r="H25" s="15">
        <f t="shared" si="1"/>
        <v>0</v>
      </c>
      <c r="I25" s="34">
        <v>180</v>
      </c>
      <c r="J25" s="14">
        <f t="shared" si="2"/>
        <v>0</v>
      </c>
    </row>
    <row r="26" spans="1:10" ht="14.5" x14ac:dyDescent="0.25">
      <c r="A26" s="5">
        <f t="shared" si="0"/>
        <v>20</v>
      </c>
      <c r="B26" s="38" t="s">
        <v>88</v>
      </c>
      <c r="C26" s="38" t="s">
        <v>89</v>
      </c>
      <c r="D26" s="6" t="s">
        <v>702</v>
      </c>
      <c r="E26" s="39">
        <v>22714</v>
      </c>
      <c r="F26" s="26"/>
      <c r="G26" s="9"/>
      <c r="H26" s="15">
        <f t="shared" si="1"/>
        <v>0</v>
      </c>
      <c r="I26" s="39">
        <v>175</v>
      </c>
      <c r="J26" s="14">
        <f t="shared" si="2"/>
        <v>0</v>
      </c>
    </row>
    <row r="27" spans="1:10" ht="14.5" x14ac:dyDescent="0.35">
      <c r="A27" s="5">
        <f t="shared" si="0"/>
        <v>21</v>
      </c>
      <c r="B27" s="33" t="s">
        <v>90</v>
      </c>
      <c r="C27" s="33" t="s">
        <v>34</v>
      </c>
      <c r="D27" s="6" t="s">
        <v>735</v>
      </c>
      <c r="E27" s="34">
        <v>1000354006</v>
      </c>
      <c r="F27" s="25"/>
      <c r="G27" s="8"/>
      <c r="H27" s="15">
        <f t="shared" si="1"/>
        <v>0</v>
      </c>
      <c r="I27" s="34">
        <v>382</v>
      </c>
      <c r="J27" s="14">
        <f t="shared" si="2"/>
        <v>0</v>
      </c>
    </row>
    <row r="28" spans="1:10" ht="14.5" x14ac:dyDescent="0.35">
      <c r="A28" s="5">
        <f t="shared" si="0"/>
        <v>22</v>
      </c>
      <c r="B28" s="33" t="s">
        <v>91</v>
      </c>
      <c r="C28" s="33" t="s">
        <v>34</v>
      </c>
      <c r="D28" s="6" t="s">
        <v>735</v>
      </c>
      <c r="E28" s="34">
        <v>1000440083</v>
      </c>
      <c r="F28" s="26"/>
      <c r="G28" s="9"/>
      <c r="H28" s="15">
        <f t="shared" si="1"/>
        <v>0</v>
      </c>
      <c r="I28" s="34">
        <v>182</v>
      </c>
      <c r="J28" s="14">
        <f t="shared" si="2"/>
        <v>0</v>
      </c>
    </row>
    <row r="29" spans="1:10" ht="14.5" x14ac:dyDescent="0.35">
      <c r="A29" s="5">
        <f t="shared" si="0"/>
        <v>23</v>
      </c>
      <c r="B29" s="33" t="s">
        <v>92</v>
      </c>
      <c r="C29" s="33" t="s">
        <v>34</v>
      </c>
      <c r="D29" s="6" t="s">
        <v>736</v>
      </c>
      <c r="E29" s="34">
        <v>1000440065</v>
      </c>
      <c r="F29" s="26"/>
      <c r="G29" s="9"/>
      <c r="H29" s="15">
        <f t="shared" si="1"/>
        <v>0</v>
      </c>
      <c r="I29" s="34">
        <v>344</v>
      </c>
      <c r="J29" s="14">
        <f t="shared" si="2"/>
        <v>0</v>
      </c>
    </row>
    <row r="30" spans="1:10" ht="14.5" x14ac:dyDescent="0.35">
      <c r="A30" s="5">
        <f t="shared" si="0"/>
        <v>24</v>
      </c>
      <c r="B30" s="33" t="s">
        <v>93</v>
      </c>
      <c r="C30" s="33" t="s">
        <v>34</v>
      </c>
      <c r="D30" s="6" t="s">
        <v>736</v>
      </c>
      <c r="E30" s="34">
        <v>1000440072</v>
      </c>
      <c r="F30" s="26"/>
      <c r="G30" s="9"/>
      <c r="H30" s="15">
        <f t="shared" si="1"/>
        <v>0</v>
      </c>
      <c r="I30" s="34">
        <v>225</v>
      </c>
      <c r="J30" s="14">
        <f t="shared" si="2"/>
        <v>0</v>
      </c>
    </row>
    <row r="31" spans="1:10" ht="14.5" x14ac:dyDescent="0.35">
      <c r="A31" s="5">
        <f t="shared" si="0"/>
        <v>25</v>
      </c>
      <c r="B31" s="40" t="s">
        <v>94</v>
      </c>
      <c r="C31" s="33" t="s">
        <v>34</v>
      </c>
      <c r="D31" s="6" t="s">
        <v>703</v>
      </c>
      <c r="E31" s="34">
        <v>1000354005</v>
      </c>
      <c r="F31" s="26"/>
      <c r="G31" s="9"/>
      <c r="H31" s="15">
        <f t="shared" si="1"/>
        <v>0</v>
      </c>
      <c r="I31" s="34">
        <f>83+257</f>
        <v>340</v>
      </c>
      <c r="J31" s="14">
        <f t="shared" si="2"/>
        <v>0</v>
      </c>
    </row>
    <row r="32" spans="1:10" ht="14.5" x14ac:dyDescent="0.35">
      <c r="A32" s="5">
        <f t="shared" si="0"/>
        <v>26</v>
      </c>
      <c r="B32" s="40" t="s">
        <v>95</v>
      </c>
      <c r="C32" s="33" t="s">
        <v>34</v>
      </c>
      <c r="D32" s="6" t="s">
        <v>703</v>
      </c>
      <c r="E32" s="34">
        <v>440041</v>
      </c>
      <c r="F32" s="26"/>
      <c r="G32" s="9"/>
      <c r="H32" s="15">
        <f t="shared" si="1"/>
        <v>0</v>
      </c>
      <c r="I32" s="34">
        <f>86+312</f>
        <v>398</v>
      </c>
      <c r="J32" s="14">
        <f t="shared" si="2"/>
        <v>0</v>
      </c>
    </row>
    <row r="33" spans="1:10" ht="14.5" x14ac:dyDescent="0.35">
      <c r="A33" s="5">
        <f t="shared" si="0"/>
        <v>27</v>
      </c>
      <c r="B33" s="40" t="s">
        <v>96</v>
      </c>
      <c r="C33" s="33" t="s">
        <v>34</v>
      </c>
      <c r="D33" s="6" t="s">
        <v>703</v>
      </c>
      <c r="E33" s="34">
        <v>440081</v>
      </c>
      <c r="F33" s="25"/>
      <c r="G33" s="8"/>
      <c r="H33" s="15">
        <f t="shared" si="1"/>
        <v>0</v>
      </c>
      <c r="I33" s="34">
        <f>91+318</f>
        <v>409</v>
      </c>
      <c r="J33" s="14">
        <f t="shared" si="2"/>
        <v>0</v>
      </c>
    </row>
    <row r="34" spans="1:10" ht="14.5" x14ac:dyDescent="0.35">
      <c r="A34" s="5">
        <f t="shared" si="0"/>
        <v>28</v>
      </c>
      <c r="B34" s="33" t="s">
        <v>97</v>
      </c>
      <c r="C34" s="33" t="s">
        <v>98</v>
      </c>
      <c r="D34" s="6" t="s">
        <v>737</v>
      </c>
      <c r="E34" s="34">
        <v>7987111</v>
      </c>
      <c r="F34" s="26"/>
      <c r="G34" s="9"/>
      <c r="H34" s="15">
        <f t="shared" si="1"/>
        <v>0</v>
      </c>
      <c r="I34" s="34">
        <v>244</v>
      </c>
      <c r="J34" s="14">
        <f t="shared" si="2"/>
        <v>0</v>
      </c>
    </row>
    <row r="35" spans="1:10" ht="14.5" x14ac:dyDescent="0.35">
      <c r="A35" s="5">
        <f t="shared" si="0"/>
        <v>29</v>
      </c>
      <c r="B35" s="33" t="s">
        <v>99</v>
      </c>
      <c r="C35" s="33" t="s">
        <v>98</v>
      </c>
      <c r="D35" s="6" t="s">
        <v>738</v>
      </c>
      <c r="E35" s="34">
        <v>1274044</v>
      </c>
      <c r="F35" s="25"/>
      <c r="G35" s="8"/>
      <c r="H35" s="15">
        <f t="shared" si="1"/>
        <v>0</v>
      </c>
      <c r="I35" s="34">
        <v>152</v>
      </c>
      <c r="J35" s="14">
        <f t="shared" si="2"/>
        <v>0</v>
      </c>
    </row>
    <row r="36" spans="1:10" ht="14.5" x14ac:dyDescent="0.35">
      <c r="A36" s="5">
        <f t="shared" si="0"/>
        <v>30</v>
      </c>
      <c r="B36" s="31" t="s">
        <v>100</v>
      </c>
      <c r="C36" s="31" t="s">
        <v>101</v>
      </c>
      <c r="D36" s="6" t="s">
        <v>739</v>
      </c>
      <c r="E36" s="32">
        <v>962530</v>
      </c>
      <c r="F36" s="26"/>
      <c r="G36" s="9"/>
      <c r="H36" s="15">
        <f t="shared" si="1"/>
        <v>0</v>
      </c>
      <c r="I36" s="32">
        <v>157</v>
      </c>
      <c r="J36" s="14">
        <f t="shared" si="2"/>
        <v>0</v>
      </c>
    </row>
    <row r="37" spans="1:10" ht="14.5" x14ac:dyDescent="0.35">
      <c r="A37" s="5">
        <f t="shared" si="0"/>
        <v>31</v>
      </c>
      <c r="B37" s="41" t="s">
        <v>102</v>
      </c>
      <c r="C37" s="41" t="s">
        <v>101</v>
      </c>
      <c r="D37" s="6" t="s">
        <v>739</v>
      </c>
      <c r="E37" s="34">
        <v>2965502075</v>
      </c>
      <c r="F37" s="26"/>
      <c r="G37" s="9"/>
      <c r="H37" s="15">
        <f t="shared" si="1"/>
        <v>0</v>
      </c>
      <c r="I37" s="48">
        <v>542</v>
      </c>
      <c r="J37" s="14">
        <f t="shared" si="2"/>
        <v>0</v>
      </c>
    </row>
    <row r="38" spans="1:10" ht="14.5" x14ac:dyDescent="0.35">
      <c r="A38" s="5">
        <f t="shared" si="0"/>
        <v>32</v>
      </c>
      <c r="B38" s="33" t="s">
        <v>103</v>
      </c>
      <c r="C38" s="33" t="s">
        <v>19</v>
      </c>
      <c r="D38" s="6" t="s">
        <v>740</v>
      </c>
      <c r="E38" s="34">
        <v>70755</v>
      </c>
      <c r="F38" s="25"/>
      <c r="G38" s="8"/>
      <c r="H38" s="15">
        <f t="shared" si="1"/>
        <v>0</v>
      </c>
      <c r="I38" s="34">
        <v>179</v>
      </c>
      <c r="J38" s="14">
        <f t="shared" si="2"/>
        <v>0</v>
      </c>
    </row>
    <row r="39" spans="1:10" ht="14.5" x14ac:dyDescent="0.35">
      <c r="A39" s="5">
        <f t="shared" si="0"/>
        <v>33</v>
      </c>
      <c r="B39" s="33" t="s">
        <v>104</v>
      </c>
      <c r="C39" s="33" t="s">
        <v>19</v>
      </c>
      <c r="D39" s="6" t="s">
        <v>740</v>
      </c>
      <c r="E39" s="34">
        <v>70655</v>
      </c>
      <c r="F39" s="26"/>
      <c r="G39" s="9"/>
      <c r="H39" s="15">
        <f t="shared" si="1"/>
        <v>0</v>
      </c>
      <c r="I39" s="34">
        <v>132</v>
      </c>
      <c r="J39" s="14">
        <f t="shared" si="2"/>
        <v>0</v>
      </c>
    </row>
    <row r="40" spans="1:10" ht="14.5" x14ac:dyDescent="0.35">
      <c r="A40" s="5">
        <f t="shared" si="0"/>
        <v>34</v>
      </c>
      <c r="B40" s="33" t="s">
        <v>105</v>
      </c>
      <c r="C40" s="33" t="s">
        <v>19</v>
      </c>
      <c r="D40" s="6" t="s">
        <v>740</v>
      </c>
      <c r="E40" s="34">
        <v>70756</v>
      </c>
      <c r="F40" s="25"/>
      <c r="G40" s="8"/>
      <c r="H40" s="15">
        <f t="shared" si="1"/>
        <v>0</v>
      </c>
      <c r="I40" s="34">
        <v>270</v>
      </c>
      <c r="J40" s="14">
        <f t="shared" si="2"/>
        <v>0</v>
      </c>
    </row>
    <row r="41" spans="1:10" ht="14.5" x14ac:dyDescent="0.35">
      <c r="A41" s="5">
        <f t="shared" si="0"/>
        <v>35</v>
      </c>
      <c r="B41" s="33" t="s">
        <v>106</v>
      </c>
      <c r="C41" s="33" t="s">
        <v>19</v>
      </c>
      <c r="D41" s="6" t="s">
        <v>740</v>
      </c>
      <c r="E41" s="34">
        <v>70757</v>
      </c>
      <c r="F41" s="25"/>
      <c r="G41" s="8"/>
      <c r="H41" s="15">
        <f t="shared" si="1"/>
        <v>0</v>
      </c>
      <c r="I41" s="34">
        <v>524</v>
      </c>
      <c r="J41" s="14">
        <f t="shared" si="2"/>
        <v>0</v>
      </c>
    </row>
    <row r="42" spans="1:10" ht="14.5" x14ac:dyDescent="0.35">
      <c r="A42" s="5">
        <f t="shared" si="0"/>
        <v>36</v>
      </c>
      <c r="B42" s="33" t="s">
        <v>107</v>
      </c>
      <c r="C42" s="33" t="s">
        <v>19</v>
      </c>
      <c r="D42" s="6" t="s">
        <v>740</v>
      </c>
      <c r="E42" s="34">
        <v>70758</v>
      </c>
      <c r="F42" s="25"/>
      <c r="G42" s="8"/>
      <c r="H42" s="15">
        <f t="shared" si="1"/>
        <v>0</v>
      </c>
      <c r="I42" s="34">
        <v>187</v>
      </c>
      <c r="J42" s="14">
        <f t="shared" si="2"/>
        <v>0</v>
      </c>
    </row>
    <row r="43" spans="1:10" ht="14.5" x14ac:dyDescent="0.35">
      <c r="A43" s="5">
        <f t="shared" si="0"/>
        <v>37</v>
      </c>
      <c r="B43" s="33" t="s">
        <v>108</v>
      </c>
      <c r="C43" s="33" t="s">
        <v>19</v>
      </c>
      <c r="D43" s="6" t="s">
        <v>740</v>
      </c>
      <c r="E43" s="34">
        <v>70762</v>
      </c>
      <c r="F43" s="25"/>
      <c r="G43" s="8"/>
      <c r="H43" s="15">
        <f t="shared" si="1"/>
        <v>0</v>
      </c>
      <c r="I43" s="34">
        <v>77</v>
      </c>
      <c r="J43" s="14">
        <f t="shared" si="2"/>
        <v>0</v>
      </c>
    </row>
    <row r="44" spans="1:10" ht="14.5" x14ac:dyDescent="0.35">
      <c r="A44" s="5">
        <f t="shared" si="0"/>
        <v>38</v>
      </c>
      <c r="B44" s="33" t="s">
        <v>109</v>
      </c>
      <c r="C44" s="33" t="s">
        <v>19</v>
      </c>
      <c r="D44" s="6" t="s">
        <v>740</v>
      </c>
      <c r="E44" s="34">
        <v>70760</v>
      </c>
      <c r="F44" s="25"/>
      <c r="G44" s="8"/>
      <c r="H44" s="15">
        <f t="shared" si="1"/>
        <v>0</v>
      </c>
      <c r="I44" s="34">
        <v>73</v>
      </c>
      <c r="J44" s="14">
        <f t="shared" si="2"/>
        <v>0</v>
      </c>
    </row>
    <row r="45" spans="1:10" ht="14.5" x14ac:dyDescent="0.35">
      <c r="A45" s="5">
        <f t="shared" si="0"/>
        <v>39</v>
      </c>
      <c r="B45" s="31" t="s">
        <v>110</v>
      </c>
      <c r="C45" s="33" t="s">
        <v>19</v>
      </c>
      <c r="D45" s="6" t="s">
        <v>741</v>
      </c>
      <c r="E45" s="32">
        <v>70746</v>
      </c>
      <c r="F45" s="26"/>
      <c r="G45" s="9"/>
      <c r="H45" s="15">
        <f t="shared" si="1"/>
        <v>0</v>
      </c>
      <c r="I45" s="32">
        <v>277</v>
      </c>
      <c r="J45" s="14">
        <f t="shared" si="2"/>
        <v>0</v>
      </c>
    </row>
    <row r="46" spans="1:10" ht="14.5" x14ac:dyDescent="0.35">
      <c r="A46" s="5">
        <f t="shared" si="0"/>
        <v>40</v>
      </c>
      <c r="B46" s="31" t="s">
        <v>111</v>
      </c>
      <c r="C46" s="33" t="s">
        <v>19</v>
      </c>
      <c r="D46" s="6" t="s">
        <v>741</v>
      </c>
      <c r="E46" s="32">
        <v>70750</v>
      </c>
      <c r="F46" s="25"/>
      <c r="G46" s="8"/>
      <c r="H46" s="15">
        <f t="shared" si="1"/>
        <v>0</v>
      </c>
      <c r="I46" s="32">
        <v>137</v>
      </c>
      <c r="J46" s="14">
        <f t="shared" si="2"/>
        <v>0</v>
      </c>
    </row>
    <row r="47" spans="1:10" ht="14.5" x14ac:dyDescent="0.35">
      <c r="A47" s="5">
        <f t="shared" si="0"/>
        <v>41</v>
      </c>
      <c r="B47" s="31" t="s">
        <v>112</v>
      </c>
      <c r="C47" s="33" t="s">
        <v>19</v>
      </c>
      <c r="D47" s="6" t="s">
        <v>741</v>
      </c>
      <c r="E47" s="32">
        <v>70914</v>
      </c>
      <c r="F47" s="25"/>
      <c r="G47" s="8"/>
      <c r="H47" s="15">
        <f t="shared" si="1"/>
        <v>0</v>
      </c>
      <c r="I47" s="32">
        <v>79</v>
      </c>
      <c r="J47" s="14">
        <f t="shared" si="2"/>
        <v>0</v>
      </c>
    </row>
    <row r="48" spans="1:10" ht="14.5" x14ac:dyDescent="0.35">
      <c r="A48" s="5">
        <f t="shared" si="0"/>
        <v>42</v>
      </c>
      <c r="B48" s="33" t="s">
        <v>113</v>
      </c>
      <c r="C48" s="33" t="s">
        <v>114</v>
      </c>
      <c r="D48" s="6" t="s">
        <v>742</v>
      </c>
      <c r="E48" s="34">
        <v>2108</v>
      </c>
      <c r="F48" s="26"/>
      <c r="G48" s="9"/>
      <c r="H48" s="15">
        <f t="shared" si="1"/>
        <v>0</v>
      </c>
      <c r="I48" s="34">
        <v>229</v>
      </c>
      <c r="J48" s="14">
        <f t="shared" si="2"/>
        <v>0</v>
      </c>
    </row>
    <row r="49" spans="1:10" ht="14.5" x14ac:dyDescent="0.35">
      <c r="A49" s="5">
        <f t="shared" si="0"/>
        <v>43</v>
      </c>
      <c r="B49" s="33" t="s">
        <v>115</v>
      </c>
      <c r="C49" s="33" t="s">
        <v>6</v>
      </c>
      <c r="D49" s="6" t="s">
        <v>743</v>
      </c>
      <c r="E49" s="34">
        <v>5454</v>
      </c>
      <c r="F49" s="26"/>
      <c r="G49" s="9"/>
      <c r="H49" s="15">
        <f t="shared" si="1"/>
        <v>0</v>
      </c>
      <c r="I49" s="34">
        <v>2675</v>
      </c>
      <c r="J49" s="14">
        <f t="shared" si="2"/>
        <v>0</v>
      </c>
    </row>
    <row r="50" spans="1:10" ht="14.5" x14ac:dyDescent="0.35">
      <c r="A50" s="5">
        <f t="shared" si="0"/>
        <v>44</v>
      </c>
      <c r="B50" s="33" t="s">
        <v>116</v>
      </c>
      <c r="C50" s="33" t="s">
        <v>6</v>
      </c>
      <c r="D50" s="6" t="s">
        <v>744</v>
      </c>
      <c r="E50" s="34">
        <v>6161</v>
      </c>
      <c r="F50" s="25"/>
      <c r="G50" s="8"/>
      <c r="H50" s="15">
        <f t="shared" si="1"/>
        <v>0</v>
      </c>
      <c r="I50" s="34">
        <v>285</v>
      </c>
      <c r="J50" s="14">
        <f t="shared" si="2"/>
        <v>0</v>
      </c>
    </row>
    <row r="51" spans="1:10" ht="14.5" x14ac:dyDescent="0.35">
      <c r="A51" s="5">
        <f t="shared" si="0"/>
        <v>45</v>
      </c>
      <c r="B51" s="33" t="s">
        <v>117</v>
      </c>
      <c r="C51" s="33" t="s">
        <v>6</v>
      </c>
      <c r="D51" s="6" t="s">
        <v>745</v>
      </c>
      <c r="E51" s="34">
        <v>4201</v>
      </c>
      <c r="F51" s="26"/>
      <c r="G51" s="9"/>
      <c r="H51" s="15">
        <f t="shared" si="1"/>
        <v>0</v>
      </c>
      <c r="I51" s="34">
        <v>1583</v>
      </c>
      <c r="J51" s="14">
        <f t="shared" si="2"/>
        <v>0</v>
      </c>
    </row>
    <row r="52" spans="1:10" ht="14.5" x14ac:dyDescent="0.35">
      <c r="A52" s="5">
        <f t="shared" si="0"/>
        <v>46</v>
      </c>
      <c r="B52" s="33" t="s">
        <v>118</v>
      </c>
      <c r="C52" s="33" t="s">
        <v>6</v>
      </c>
      <c r="D52" s="6" t="s">
        <v>746</v>
      </c>
      <c r="E52" s="34">
        <v>5664</v>
      </c>
      <c r="F52" s="25"/>
      <c r="G52" s="8"/>
      <c r="H52" s="15">
        <f t="shared" si="1"/>
        <v>0</v>
      </c>
      <c r="I52" s="34">
        <v>388</v>
      </c>
      <c r="J52" s="14">
        <f t="shared" si="2"/>
        <v>0</v>
      </c>
    </row>
    <row r="53" spans="1:10" ht="14.5" x14ac:dyDescent="0.35">
      <c r="A53" s="5">
        <f t="shared" si="0"/>
        <v>47</v>
      </c>
      <c r="B53" s="33" t="s">
        <v>119</v>
      </c>
      <c r="C53" s="33" t="s">
        <v>6</v>
      </c>
      <c r="D53" s="6" t="s">
        <v>747</v>
      </c>
      <c r="E53" s="34">
        <v>6137</v>
      </c>
      <c r="F53" s="25"/>
      <c r="G53" s="8"/>
      <c r="H53" s="15">
        <f t="shared" si="1"/>
        <v>0</v>
      </c>
      <c r="I53" s="34">
        <v>119</v>
      </c>
      <c r="J53" s="14">
        <f t="shared" si="2"/>
        <v>0</v>
      </c>
    </row>
    <row r="54" spans="1:10" ht="14.5" x14ac:dyDescent="0.35">
      <c r="A54" s="5">
        <f t="shared" si="0"/>
        <v>48</v>
      </c>
      <c r="B54" s="33" t="s">
        <v>120</v>
      </c>
      <c r="C54" s="33" t="s">
        <v>6</v>
      </c>
      <c r="D54" s="6" t="s">
        <v>707</v>
      </c>
      <c r="E54" s="34">
        <v>5366</v>
      </c>
      <c r="F54" s="25"/>
      <c r="G54" s="8"/>
      <c r="H54" s="15">
        <f t="shared" si="1"/>
        <v>0</v>
      </c>
      <c r="I54" s="34">
        <v>841</v>
      </c>
      <c r="J54" s="14">
        <f t="shared" si="2"/>
        <v>0</v>
      </c>
    </row>
    <row r="55" spans="1:10" ht="14.5" x14ac:dyDescent="0.35">
      <c r="A55" s="5">
        <f t="shared" si="0"/>
        <v>49</v>
      </c>
      <c r="B55" s="33" t="s">
        <v>121</v>
      </c>
      <c r="C55" s="33" t="s">
        <v>6</v>
      </c>
      <c r="D55" s="6" t="s">
        <v>707</v>
      </c>
      <c r="E55" s="34">
        <v>5245</v>
      </c>
      <c r="F55" s="26"/>
      <c r="G55" s="9"/>
      <c r="H55" s="15">
        <f t="shared" si="1"/>
        <v>0</v>
      </c>
      <c r="I55" s="34">
        <v>2173</v>
      </c>
      <c r="J55" s="14">
        <f t="shared" si="2"/>
        <v>0</v>
      </c>
    </row>
    <row r="56" spans="1:10" ht="14.5" x14ac:dyDescent="0.35">
      <c r="A56" s="5">
        <f t="shared" si="0"/>
        <v>50</v>
      </c>
      <c r="B56" s="33" t="s">
        <v>122</v>
      </c>
      <c r="C56" s="33" t="s">
        <v>6</v>
      </c>
      <c r="D56" s="6" t="s">
        <v>723</v>
      </c>
      <c r="E56" s="34">
        <v>5590</v>
      </c>
      <c r="F56" s="26"/>
      <c r="G56" s="9"/>
      <c r="H56" s="15">
        <f t="shared" si="1"/>
        <v>0</v>
      </c>
      <c r="I56" s="34">
        <v>182</v>
      </c>
      <c r="J56" s="14">
        <f t="shared" si="2"/>
        <v>0</v>
      </c>
    </row>
    <row r="57" spans="1:10" ht="14.5" x14ac:dyDescent="0.35">
      <c r="A57" s="5">
        <f t="shared" si="0"/>
        <v>51</v>
      </c>
      <c r="B57" s="33" t="s">
        <v>123</v>
      </c>
      <c r="C57" s="33" t="s">
        <v>6</v>
      </c>
      <c r="D57" s="6" t="s">
        <v>707</v>
      </c>
      <c r="E57" s="34">
        <v>5571</v>
      </c>
      <c r="F57" s="26"/>
      <c r="G57" s="9"/>
      <c r="H57" s="15">
        <f t="shared" si="1"/>
        <v>0</v>
      </c>
      <c r="I57" s="34">
        <v>1034</v>
      </c>
      <c r="J57" s="14">
        <f t="shared" si="2"/>
        <v>0</v>
      </c>
    </row>
    <row r="58" spans="1:10" ht="14.5" x14ac:dyDescent="0.35">
      <c r="A58" s="5">
        <f t="shared" si="0"/>
        <v>52</v>
      </c>
      <c r="B58" s="33" t="s">
        <v>124</v>
      </c>
      <c r="C58" s="33" t="s">
        <v>6</v>
      </c>
      <c r="D58" s="6" t="s">
        <v>723</v>
      </c>
      <c r="E58" s="34">
        <v>5211</v>
      </c>
      <c r="F58" s="26"/>
      <c r="G58" s="9"/>
      <c r="H58" s="15">
        <f t="shared" si="1"/>
        <v>0</v>
      </c>
      <c r="I58" s="34">
        <v>395</v>
      </c>
      <c r="J58" s="14">
        <f t="shared" si="2"/>
        <v>0</v>
      </c>
    </row>
    <row r="59" spans="1:10" ht="14.5" x14ac:dyDescent="0.35">
      <c r="A59" s="5">
        <f t="shared" si="0"/>
        <v>53</v>
      </c>
      <c r="B59" s="31" t="s">
        <v>125</v>
      </c>
      <c r="C59" s="33" t="s">
        <v>6</v>
      </c>
      <c r="D59" s="6" t="s">
        <v>748</v>
      </c>
      <c r="E59" s="32">
        <v>4316</v>
      </c>
      <c r="F59" s="25"/>
      <c r="G59" s="8"/>
      <c r="H59" s="15">
        <f t="shared" si="1"/>
        <v>0</v>
      </c>
      <c r="I59" s="32">
        <v>447</v>
      </c>
      <c r="J59" s="14">
        <f t="shared" si="2"/>
        <v>0</v>
      </c>
    </row>
    <row r="60" spans="1:10" ht="14.5" x14ac:dyDescent="0.35">
      <c r="A60" s="5">
        <f t="shared" si="0"/>
        <v>54</v>
      </c>
      <c r="B60" s="31" t="s">
        <v>126</v>
      </c>
      <c r="C60" s="33" t="s">
        <v>6</v>
      </c>
      <c r="D60" s="6" t="s">
        <v>707</v>
      </c>
      <c r="E60" s="32">
        <v>4314</v>
      </c>
      <c r="F60" s="26"/>
      <c r="G60" s="9"/>
      <c r="H60" s="15">
        <f t="shared" si="1"/>
        <v>0</v>
      </c>
      <c r="I60" s="32">
        <v>193</v>
      </c>
      <c r="J60" s="14">
        <f t="shared" si="2"/>
        <v>0</v>
      </c>
    </row>
    <row r="61" spans="1:10" ht="14.5" x14ac:dyDescent="0.35">
      <c r="A61" s="5">
        <f t="shared" si="0"/>
        <v>55</v>
      </c>
      <c r="B61" s="31" t="s">
        <v>127</v>
      </c>
      <c r="C61" s="33" t="s">
        <v>6</v>
      </c>
      <c r="D61" s="6" t="s">
        <v>749</v>
      </c>
      <c r="E61" s="32">
        <v>5467</v>
      </c>
      <c r="F61" s="25"/>
      <c r="G61" s="8"/>
      <c r="H61" s="15">
        <f t="shared" si="1"/>
        <v>0</v>
      </c>
      <c r="I61" s="32">
        <v>161</v>
      </c>
      <c r="J61" s="14">
        <f t="shared" si="2"/>
        <v>0</v>
      </c>
    </row>
    <row r="62" spans="1:10" s="58" customFormat="1" ht="14.5" x14ac:dyDescent="0.35">
      <c r="A62" s="49">
        <f t="shared" si="0"/>
        <v>56</v>
      </c>
      <c r="B62" s="50" t="s">
        <v>128</v>
      </c>
      <c r="C62" s="51" t="s">
        <v>1034</v>
      </c>
      <c r="D62" s="52" t="s">
        <v>707</v>
      </c>
      <c r="E62" s="53">
        <v>54250</v>
      </c>
      <c r="F62" s="54"/>
      <c r="G62" s="55"/>
      <c r="H62" s="56">
        <f t="shared" si="1"/>
        <v>0</v>
      </c>
      <c r="I62" s="53">
        <v>690</v>
      </c>
      <c r="J62" s="57">
        <f t="shared" si="2"/>
        <v>0</v>
      </c>
    </row>
    <row r="63" spans="1:10" ht="14.5" x14ac:dyDescent="0.25">
      <c r="A63" s="5">
        <f t="shared" si="0"/>
        <v>57</v>
      </c>
      <c r="B63" s="35" t="s">
        <v>129</v>
      </c>
      <c r="C63" s="35" t="s">
        <v>130</v>
      </c>
      <c r="D63" s="6" t="s">
        <v>704</v>
      </c>
      <c r="E63" s="42">
        <v>92500</v>
      </c>
      <c r="F63" s="26"/>
      <c r="G63" s="9"/>
      <c r="H63" s="15">
        <f t="shared" si="1"/>
        <v>0</v>
      </c>
      <c r="I63" s="42">
        <v>301</v>
      </c>
      <c r="J63" s="14">
        <f t="shared" si="2"/>
        <v>0</v>
      </c>
    </row>
    <row r="64" spans="1:10" ht="14.5" x14ac:dyDescent="0.35">
      <c r="A64" s="5">
        <f t="shared" si="0"/>
        <v>58</v>
      </c>
      <c r="B64" s="31" t="s">
        <v>131</v>
      </c>
      <c r="C64" s="31" t="s">
        <v>132</v>
      </c>
      <c r="D64" s="6" t="s">
        <v>750</v>
      </c>
      <c r="E64" s="32">
        <v>20014</v>
      </c>
      <c r="F64" s="25"/>
      <c r="G64" s="8"/>
      <c r="H64" s="15">
        <f t="shared" si="1"/>
        <v>0</v>
      </c>
      <c r="I64" s="32">
        <v>296</v>
      </c>
      <c r="J64" s="14">
        <f t="shared" si="2"/>
        <v>0</v>
      </c>
    </row>
    <row r="65" spans="1:10" ht="14.5" x14ac:dyDescent="0.35">
      <c r="A65" s="5">
        <f t="shared" si="0"/>
        <v>59</v>
      </c>
      <c r="B65" s="31" t="s">
        <v>133</v>
      </c>
      <c r="C65" s="31" t="s">
        <v>132</v>
      </c>
      <c r="D65" s="6" t="s">
        <v>750</v>
      </c>
      <c r="E65" s="32" t="s">
        <v>970</v>
      </c>
      <c r="F65" s="25"/>
      <c r="G65" s="8"/>
      <c r="H65" s="15">
        <f t="shared" si="1"/>
        <v>0</v>
      </c>
      <c r="I65" s="32">
        <v>562</v>
      </c>
      <c r="J65" s="14">
        <f t="shared" si="2"/>
        <v>0</v>
      </c>
    </row>
    <row r="66" spans="1:10" ht="14.5" x14ac:dyDescent="0.35">
      <c r="A66" s="5">
        <f t="shared" si="0"/>
        <v>60</v>
      </c>
      <c r="B66" s="33" t="s">
        <v>134</v>
      </c>
      <c r="C66" s="33" t="s">
        <v>135</v>
      </c>
      <c r="D66" s="6" t="s">
        <v>737</v>
      </c>
      <c r="E66" s="34">
        <v>1702</v>
      </c>
      <c r="F66" s="26"/>
      <c r="G66" s="9"/>
      <c r="H66" s="15">
        <f t="shared" si="1"/>
        <v>0</v>
      </c>
      <c r="I66" s="34">
        <v>343</v>
      </c>
      <c r="J66" s="14">
        <f t="shared" si="2"/>
        <v>0</v>
      </c>
    </row>
    <row r="67" spans="1:10" ht="14.5" x14ac:dyDescent="0.35">
      <c r="A67" s="5">
        <f t="shared" si="0"/>
        <v>61</v>
      </c>
      <c r="B67" s="33" t="s">
        <v>136</v>
      </c>
      <c r="C67" s="33" t="s">
        <v>135</v>
      </c>
      <c r="D67" s="6" t="s">
        <v>737</v>
      </c>
      <c r="E67" s="34">
        <v>1886</v>
      </c>
      <c r="F67" s="25"/>
      <c r="G67" s="8"/>
      <c r="H67" s="15">
        <f t="shared" si="1"/>
        <v>0</v>
      </c>
      <c r="I67" s="34">
        <v>645</v>
      </c>
      <c r="J67" s="14">
        <f t="shared" si="2"/>
        <v>0</v>
      </c>
    </row>
    <row r="68" spans="1:10" ht="14.5" x14ac:dyDescent="0.35">
      <c r="A68" s="5">
        <f t="shared" si="0"/>
        <v>62</v>
      </c>
      <c r="B68" s="31" t="s">
        <v>137</v>
      </c>
      <c r="C68" s="31" t="s">
        <v>138</v>
      </c>
      <c r="D68" s="6" t="s">
        <v>751</v>
      </c>
      <c r="E68" s="32">
        <v>1457</v>
      </c>
      <c r="F68" s="25"/>
      <c r="G68" s="8"/>
      <c r="H68" s="15">
        <f t="shared" si="1"/>
        <v>0</v>
      </c>
      <c r="I68" s="32">
        <v>155</v>
      </c>
      <c r="J68" s="14">
        <f t="shared" si="2"/>
        <v>0</v>
      </c>
    </row>
    <row r="69" spans="1:10" ht="14.5" x14ac:dyDescent="0.25">
      <c r="A69" s="5">
        <f t="shared" si="0"/>
        <v>63</v>
      </c>
      <c r="B69" s="35" t="s">
        <v>47</v>
      </c>
      <c r="C69" s="35" t="s">
        <v>139</v>
      </c>
      <c r="D69" s="6" t="s">
        <v>705</v>
      </c>
      <c r="E69" s="43" t="s">
        <v>36</v>
      </c>
      <c r="F69" s="25"/>
      <c r="G69" s="8"/>
      <c r="H69" s="15">
        <f t="shared" si="1"/>
        <v>0</v>
      </c>
      <c r="I69" s="42">
        <v>207</v>
      </c>
      <c r="J69" s="14">
        <f t="shared" si="2"/>
        <v>0</v>
      </c>
    </row>
    <row r="70" spans="1:10" ht="14.5" x14ac:dyDescent="0.35">
      <c r="A70" s="5">
        <f t="shared" si="0"/>
        <v>64</v>
      </c>
      <c r="B70" s="33" t="s">
        <v>140</v>
      </c>
      <c r="C70" s="33" t="s">
        <v>141</v>
      </c>
      <c r="D70" s="6" t="s">
        <v>752</v>
      </c>
      <c r="E70" s="34">
        <v>60254</v>
      </c>
      <c r="F70" s="25"/>
      <c r="G70" s="8"/>
      <c r="H70" s="15">
        <f t="shared" si="1"/>
        <v>0</v>
      </c>
      <c r="I70" s="34">
        <v>874</v>
      </c>
      <c r="J70" s="14">
        <f t="shared" si="2"/>
        <v>0</v>
      </c>
    </row>
    <row r="71" spans="1:10" ht="14.5" x14ac:dyDescent="0.35">
      <c r="A71" s="5">
        <f t="shared" ref="A71:A134" si="3">ROW(71:71)-6</f>
        <v>65</v>
      </c>
      <c r="B71" s="31" t="s">
        <v>142</v>
      </c>
      <c r="C71" s="31" t="s">
        <v>143</v>
      </c>
      <c r="D71" s="6" t="s">
        <v>753</v>
      </c>
      <c r="E71" s="32">
        <v>11334</v>
      </c>
      <c r="F71" s="26"/>
      <c r="G71" s="9"/>
      <c r="H71" s="15">
        <f t="shared" ref="H71:H134" si="4">ROUND((1+G$3)*G71,2)</f>
        <v>0</v>
      </c>
      <c r="I71" s="32">
        <v>174</v>
      </c>
      <c r="J71" s="14">
        <f t="shared" ref="J71:J134" si="5">H71*I71</f>
        <v>0</v>
      </c>
    </row>
    <row r="72" spans="1:10" ht="14.5" x14ac:dyDescent="0.35">
      <c r="A72" s="5">
        <f t="shared" si="3"/>
        <v>66</v>
      </c>
      <c r="B72" s="33" t="s">
        <v>144</v>
      </c>
      <c r="C72" s="33" t="s">
        <v>145</v>
      </c>
      <c r="D72" s="6" t="s">
        <v>754</v>
      </c>
      <c r="E72" s="34">
        <v>650014170</v>
      </c>
      <c r="F72" s="26"/>
      <c r="G72" s="9"/>
      <c r="H72" s="15">
        <f t="shared" si="4"/>
        <v>0</v>
      </c>
      <c r="I72" s="34">
        <v>347</v>
      </c>
      <c r="J72" s="14">
        <f t="shared" si="5"/>
        <v>0</v>
      </c>
    </row>
    <row r="73" spans="1:10" ht="14.5" x14ac:dyDescent="0.35">
      <c r="A73" s="5">
        <f t="shared" si="3"/>
        <v>67</v>
      </c>
      <c r="B73" s="33" t="s">
        <v>146</v>
      </c>
      <c r="C73" s="33" t="s">
        <v>147</v>
      </c>
      <c r="D73" s="6" t="s">
        <v>755</v>
      </c>
      <c r="E73" s="34">
        <v>1404</v>
      </c>
      <c r="F73" s="25"/>
      <c r="G73" s="8"/>
      <c r="H73" s="15">
        <f t="shared" si="4"/>
        <v>0</v>
      </c>
      <c r="I73" s="34">
        <v>185</v>
      </c>
      <c r="J73" s="14">
        <f t="shared" si="5"/>
        <v>0</v>
      </c>
    </row>
    <row r="74" spans="1:10" ht="14.5" x14ac:dyDescent="0.35">
      <c r="A74" s="5">
        <f t="shared" si="3"/>
        <v>68</v>
      </c>
      <c r="B74" s="33" t="s">
        <v>148</v>
      </c>
      <c r="C74" s="33" t="s">
        <v>147</v>
      </c>
      <c r="D74" s="6" t="s">
        <v>755</v>
      </c>
      <c r="E74" s="34">
        <v>1400</v>
      </c>
      <c r="F74" s="28"/>
      <c r="G74" s="12"/>
      <c r="H74" s="15">
        <f t="shared" si="4"/>
        <v>0</v>
      </c>
      <c r="I74" s="34">
        <v>390</v>
      </c>
      <c r="J74" s="14">
        <f t="shared" si="5"/>
        <v>0</v>
      </c>
    </row>
    <row r="75" spans="1:10" ht="14.5" x14ac:dyDescent="0.35">
      <c r="A75" s="5">
        <f t="shared" si="3"/>
        <v>69</v>
      </c>
      <c r="B75" s="31" t="s">
        <v>149</v>
      </c>
      <c r="C75" s="31" t="s">
        <v>150</v>
      </c>
      <c r="D75" s="6" t="s">
        <v>756</v>
      </c>
      <c r="E75" s="32">
        <v>40012</v>
      </c>
      <c r="F75" s="26"/>
      <c r="G75" s="9"/>
      <c r="H75" s="15">
        <f t="shared" si="4"/>
        <v>0</v>
      </c>
      <c r="I75" s="32">
        <v>438</v>
      </c>
      <c r="J75" s="14">
        <f t="shared" si="5"/>
        <v>0</v>
      </c>
    </row>
    <row r="76" spans="1:10" s="58" customFormat="1" ht="14.5" x14ac:dyDescent="0.35">
      <c r="A76" s="49">
        <f t="shared" si="3"/>
        <v>70</v>
      </c>
      <c r="B76" s="51" t="s">
        <v>151</v>
      </c>
      <c r="C76" s="51" t="s">
        <v>674</v>
      </c>
      <c r="D76" s="52" t="s">
        <v>757</v>
      </c>
      <c r="E76" s="59">
        <v>19491</v>
      </c>
      <c r="F76" s="54"/>
      <c r="G76" s="55"/>
      <c r="H76" s="56">
        <f t="shared" si="4"/>
        <v>0</v>
      </c>
      <c r="I76" s="59">
        <v>160</v>
      </c>
      <c r="J76" s="57">
        <f t="shared" si="5"/>
        <v>0</v>
      </c>
    </row>
    <row r="77" spans="1:10" ht="14.5" x14ac:dyDescent="0.35">
      <c r="A77" s="5">
        <f t="shared" si="3"/>
        <v>71</v>
      </c>
      <c r="B77" s="33" t="s">
        <v>152</v>
      </c>
      <c r="C77" s="33" t="s">
        <v>153</v>
      </c>
      <c r="D77" s="6" t="s">
        <v>758</v>
      </c>
      <c r="E77" s="34">
        <v>790</v>
      </c>
      <c r="F77" s="26"/>
      <c r="G77" s="9"/>
      <c r="H77" s="15">
        <f t="shared" si="4"/>
        <v>0</v>
      </c>
      <c r="I77" s="34">
        <f>94+191</f>
        <v>285</v>
      </c>
      <c r="J77" s="14">
        <f t="shared" si="5"/>
        <v>0</v>
      </c>
    </row>
    <row r="78" spans="1:10" ht="14.5" x14ac:dyDescent="0.35">
      <c r="A78" s="5">
        <f t="shared" si="3"/>
        <v>72</v>
      </c>
      <c r="B78" s="33" t="s">
        <v>154</v>
      </c>
      <c r="C78" s="33" t="s">
        <v>155</v>
      </c>
      <c r="D78" s="6" t="s">
        <v>759</v>
      </c>
      <c r="E78" s="34">
        <v>4</v>
      </c>
      <c r="F78" s="25"/>
      <c r="G78" s="8"/>
      <c r="H78" s="15">
        <f t="shared" si="4"/>
        <v>0</v>
      </c>
      <c r="I78" s="34">
        <v>2171</v>
      </c>
      <c r="J78" s="14">
        <f t="shared" si="5"/>
        <v>0</v>
      </c>
    </row>
    <row r="79" spans="1:10" ht="14.5" x14ac:dyDescent="0.35">
      <c r="A79" s="5">
        <f t="shared" si="3"/>
        <v>73</v>
      </c>
      <c r="B79" s="33" t="s">
        <v>156</v>
      </c>
      <c r="C79" s="33" t="s">
        <v>155</v>
      </c>
      <c r="D79" s="6" t="s">
        <v>759</v>
      </c>
      <c r="E79" s="34">
        <v>5</v>
      </c>
      <c r="F79" s="25"/>
      <c r="G79" s="8"/>
      <c r="H79" s="15">
        <f t="shared" si="4"/>
        <v>0</v>
      </c>
      <c r="I79" s="34">
        <v>1115</v>
      </c>
      <c r="J79" s="14">
        <f t="shared" si="5"/>
        <v>0</v>
      </c>
    </row>
    <row r="80" spans="1:10" ht="14.5" x14ac:dyDescent="0.35">
      <c r="A80" s="5">
        <f t="shared" si="3"/>
        <v>74</v>
      </c>
      <c r="B80" s="33" t="s">
        <v>157</v>
      </c>
      <c r="C80" s="33" t="s">
        <v>155</v>
      </c>
      <c r="D80" s="6" t="s">
        <v>759</v>
      </c>
      <c r="E80" s="34">
        <v>2</v>
      </c>
      <c r="F80" s="25"/>
      <c r="G80" s="8"/>
      <c r="H80" s="15">
        <f t="shared" si="4"/>
        <v>0</v>
      </c>
      <c r="I80" s="34">
        <v>780</v>
      </c>
      <c r="J80" s="14">
        <f t="shared" si="5"/>
        <v>0</v>
      </c>
    </row>
    <row r="81" spans="1:10" ht="14.5" x14ac:dyDescent="0.35">
      <c r="A81" s="5">
        <f t="shared" si="3"/>
        <v>75</v>
      </c>
      <c r="B81" s="33" t="s">
        <v>158</v>
      </c>
      <c r="C81" s="33" t="s">
        <v>155</v>
      </c>
      <c r="D81" s="6" t="s">
        <v>759</v>
      </c>
      <c r="E81" s="34">
        <v>12</v>
      </c>
      <c r="F81" s="25"/>
      <c r="G81" s="8"/>
      <c r="H81" s="15">
        <f t="shared" si="4"/>
        <v>0</v>
      </c>
      <c r="I81" s="34">
        <v>2216</v>
      </c>
      <c r="J81" s="14">
        <f t="shared" si="5"/>
        <v>0</v>
      </c>
    </row>
    <row r="82" spans="1:10" ht="14.5" x14ac:dyDescent="0.35">
      <c r="A82" s="5">
        <f t="shared" si="3"/>
        <v>76</v>
      </c>
      <c r="B82" s="33" t="s">
        <v>159</v>
      </c>
      <c r="C82" s="33" t="s">
        <v>155</v>
      </c>
      <c r="D82" s="6" t="s">
        <v>759</v>
      </c>
      <c r="E82" s="34">
        <v>15</v>
      </c>
      <c r="F82" s="26"/>
      <c r="G82" s="9"/>
      <c r="H82" s="15">
        <f t="shared" si="4"/>
        <v>0</v>
      </c>
      <c r="I82" s="34">
        <v>605</v>
      </c>
      <c r="J82" s="14">
        <f t="shared" si="5"/>
        <v>0</v>
      </c>
    </row>
    <row r="83" spans="1:10" ht="14.5" x14ac:dyDescent="0.35">
      <c r="A83" s="5">
        <f t="shared" si="3"/>
        <v>77</v>
      </c>
      <c r="B83" s="33" t="s">
        <v>160</v>
      </c>
      <c r="C83" s="33" t="s">
        <v>155</v>
      </c>
      <c r="D83" s="6" t="s">
        <v>759</v>
      </c>
      <c r="E83" s="34">
        <v>16</v>
      </c>
      <c r="F83" s="26"/>
      <c r="G83" s="9"/>
      <c r="H83" s="15">
        <f t="shared" si="4"/>
        <v>0</v>
      </c>
      <c r="I83" s="34">
        <v>393</v>
      </c>
      <c r="J83" s="14">
        <f t="shared" si="5"/>
        <v>0</v>
      </c>
    </row>
    <row r="84" spans="1:10" ht="14.5" x14ac:dyDescent="0.35">
      <c r="A84" s="5">
        <f t="shared" si="3"/>
        <v>78</v>
      </c>
      <c r="B84" s="33" t="s">
        <v>161</v>
      </c>
      <c r="C84" s="33" t="s">
        <v>155</v>
      </c>
      <c r="D84" s="6" t="s">
        <v>759</v>
      </c>
      <c r="E84" s="34">
        <v>32</v>
      </c>
      <c r="F84" s="25"/>
      <c r="G84" s="8"/>
      <c r="H84" s="15">
        <f t="shared" si="4"/>
        <v>0</v>
      </c>
      <c r="I84" s="34">
        <v>544</v>
      </c>
      <c r="J84" s="14">
        <f t="shared" si="5"/>
        <v>0</v>
      </c>
    </row>
    <row r="85" spans="1:10" ht="14.5" x14ac:dyDescent="0.35">
      <c r="A85" s="5">
        <f t="shared" si="3"/>
        <v>79</v>
      </c>
      <c r="B85" s="31" t="s">
        <v>162</v>
      </c>
      <c r="C85" s="31" t="s">
        <v>163</v>
      </c>
      <c r="D85" s="6" t="s">
        <v>760</v>
      </c>
      <c r="E85" s="32">
        <v>130931</v>
      </c>
      <c r="F85" s="25"/>
      <c r="G85" s="8"/>
      <c r="H85" s="15">
        <f t="shared" si="4"/>
        <v>0</v>
      </c>
      <c r="I85" s="32">
        <v>150</v>
      </c>
      <c r="J85" s="14">
        <f t="shared" si="5"/>
        <v>0</v>
      </c>
    </row>
    <row r="86" spans="1:10" ht="14.5" x14ac:dyDescent="0.35">
      <c r="A86" s="5">
        <f t="shared" si="3"/>
        <v>80</v>
      </c>
      <c r="B86" s="33" t="s">
        <v>164</v>
      </c>
      <c r="C86" s="33" t="s">
        <v>0</v>
      </c>
      <c r="D86" s="6" t="s">
        <v>706</v>
      </c>
      <c r="E86" s="34" t="s">
        <v>1</v>
      </c>
      <c r="F86" s="25"/>
      <c r="G86" s="8"/>
      <c r="H86" s="15">
        <f t="shared" si="4"/>
        <v>0</v>
      </c>
      <c r="I86" s="34">
        <v>143</v>
      </c>
      <c r="J86" s="14">
        <f t="shared" si="5"/>
        <v>0</v>
      </c>
    </row>
    <row r="87" spans="1:10" ht="14.5" x14ac:dyDescent="0.35">
      <c r="A87" s="5">
        <f t="shared" si="3"/>
        <v>81</v>
      </c>
      <c r="B87" s="33" t="s">
        <v>165</v>
      </c>
      <c r="C87" s="33" t="s">
        <v>166</v>
      </c>
      <c r="D87" s="6" t="s">
        <v>737</v>
      </c>
      <c r="E87" s="34">
        <v>2700038069</v>
      </c>
      <c r="F87" s="25"/>
      <c r="G87" s="8"/>
      <c r="H87" s="15">
        <f t="shared" si="4"/>
        <v>0</v>
      </c>
      <c r="I87" s="34">
        <v>107</v>
      </c>
      <c r="J87" s="14">
        <f t="shared" si="5"/>
        <v>0</v>
      </c>
    </row>
    <row r="88" spans="1:10" s="58" customFormat="1" ht="14.5" x14ac:dyDescent="0.35">
      <c r="A88" s="49">
        <f t="shared" si="3"/>
        <v>82</v>
      </c>
      <c r="B88" s="50" t="s">
        <v>167</v>
      </c>
      <c r="C88" s="50" t="s">
        <v>555</v>
      </c>
      <c r="D88" s="52" t="s">
        <v>761</v>
      </c>
      <c r="E88" s="53">
        <v>216</v>
      </c>
      <c r="F88" s="60"/>
      <c r="G88" s="61"/>
      <c r="H88" s="56">
        <f t="shared" si="4"/>
        <v>0</v>
      </c>
      <c r="I88" s="53">
        <v>518</v>
      </c>
      <c r="J88" s="57">
        <f t="shared" si="5"/>
        <v>0</v>
      </c>
    </row>
    <row r="89" spans="1:10" ht="14.5" x14ac:dyDescent="0.35">
      <c r="A89" s="5">
        <f t="shared" si="3"/>
        <v>83</v>
      </c>
      <c r="B89" s="31" t="s">
        <v>168</v>
      </c>
      <c r="C89" s="31" t="s">
        <v>169</v>
      </c>
      <c r="D89" s="6" t="s">
        <v>737</v>
      </c>
      <c r="E89" s="32">
        <v>2700024090</v>
      </c>
      <c r="F89" s="25"/>
      <c r="G89" s="8"/>
      <c r="H89" s="15">
        <f t="shared" si="4"/>
        <v>0</v>
      </c>
      <c r="I89" s="32">
        <v>73</v>
      </c>
      <c r="J89" s="14">
        <f t="shared" si="5"/>
        <v>0</v>
      </c>
    </row>
    <row r="90" spans="1:10" ht="14.5" x14ac:dyDescent="0.35">
      <c r="A90" s="5">
        <f t="shared" si="3"/>
        <v>84</v>
      </c>
      <c r="B90" s="31" t="s">
        <v>170</v>
      </c>
      <c r="C90" s="31" t="s">
        <v>169</v>
      </c>
      <c r="D90" s="6" t="s">
        <v>737</v>
      </c>
      <c r="E90" s="32">
        <v>2700037854</v>
      </c>
      <c r="F90" s="26"/>
      <c r="G90" s="9"/>
      <c r="H90" s="15">
        <f t="shared" si="4"/>
        <v>0</v>
      </c>
      <c r="I90" s="32">
        <v>157</v>
      </c>
      <c r="J90" s="14">
        <f t="shared" si="5"/>
        <v>0</v>
      </c>
    </row>
    <row r="91" spans="1:10" ht="14.5" x14ac:dyDescent="0.35">
      <c r="A91" s="5">
        <f t="shared" si="3"/>
        <v>85</v>
      </c>
      <c r="B91" s="31" t="s">
        <v>171</v>
      </c>
      <c r="C91" s="31" t="s">
        <v>169</v>
      </c>
      <c r="D91" s="6" t="s">
        <v>762</v>
      </c>
      <c r="E91" s="32">
        <v>2700063335</v>
      </c>
      <c r="F91" s="26"/>
      <c r="G91" s="9"/>
      <c r="H91" s="15">
        <f t="shared" si="4"/>
        <v>0</v>
      </c>
      <c r="I91" s="32">
        <v>450</v>
      </c>
      <c r="J91" s="14">
        <f t="shared" si="5"/>
        <v>0</v>
      </c>
    </row>
    <row r="92" spans="1:10" ht="14.5" x14ac:dyDescent="0.35">
      <c r="A92" s="5">
        <f t="shared" si="3"/>
        <v>86</v>
      </c>
      <c r="B92" s="33" t="s">
        <v>172</v>
      </c>
      <c r="C92" s="33" t="s">
        <v>173</v>
      </c>
      <c r="D92" s="6" t="s">
        <v>763</v>
      </c>
      <c r="E92" s="34" t="s">
        <v>971</v>
      </c>
      <c r="F92" s="28"/>
      <c r="G92" s="12"/>
      <c r="H92" s="15">
        <f t="shared" si="4"/>
        <v>0</v>
      </c>
      <c r="I92" s="34">
        <v>217</v>
      </c>
      <c r="J92" s="14">
        <f t="shared" si="5"/>
        <v>0</v>
      </c>
    </row>
    <row r="93" spans="1:10" ht="14.5" x14ac:dyDescent="0.35">
      <c r="A93" s="5">
        <f t="shared" si="3"/>
        <v>87</v>
      </c>
      <c r="B93" s="33" t="s">
        <v>174</v>
      </c>
      <c r="C93" s="33" t="s">
        <v>175</v>
      </c>
      <c r="D93" s="6" t="s">
        <v>764</v>
      </c>
      <c r="E93" s="34">
        <v>7027248123</v>
      </c>
      <c r="F93" s="25"/>
      <c r="G93" s="8"/>
      <c r="H93" s="15">
        <f t="shared" si="4"/>
        <v>0</v>
      </c>
      <c r="I93" s="34">
        <v>152</v>
      </c>
      <c r="J93" s="14">
        <f t="shared" si="5"/>
        <v>0</v>
      </c>
    </row>
    <row r="94" spans="1:10" ht="14.5" x14ac:dyDescent="0.35">
      <c r="A94" s="5">
        <f t="shared" si="3"/>
        <v>88</v>
      </c>
      <c r="B94" s="33" t="s">
        <v>176</v>
      </c>
      <c r="C94" s="33" t="s">
        <v>177</v>
      </c>
      <c r="D94" s="6" t="s">
        <v>737</v>
      </c>
      <c r="E94" s="34">
        <v>4430010621</v>
      </c>
      <c r="F94" s="25"/>
      <c r="G94" s="8"/>
      <c r="H94" s="15">
        <f t="shared" si="4"/>
        <v>0</v>
      </c>
      <c r="I94" s="34">
        <v>329</v>
      </c>
      <c r="J94" s="14">
        <f t="shared" si="5"/>
        <v>0</v>
      </c>
    </row>
    <row r="95" spans="1:10" ht="14.5" x14ac:dyDescent="0.35">
      <c r="A95" s="5">
        <f t="shared" si="3"/>
        <v>89</v>
      </c>
      <c r="B95" s="33" t="s">
        <v>178</v>
      </c>
      <c r="C95" s="33" t="s">
        <v>177</v>
      </c>
      <c r="D95" s="6" t="s">
        <v>737</v>
      </c>
      <c r="E95" s="34">
        <v>2700052785</v>
      </c>
      <c r="F95" s="26"/>
      <c r="G95" s="9"/>
      <c r="H95" s="15">
        <f t="shared" si="4"/>
        <v>0</v>
      </c>
      <c r="I95" s="34">
        <v>233</v>
      </c>
      <c r="J95" s="14">
        <f t="shared" si="5"/>
        <v>0</v>
      </c>
    </row>
    <row r="96" spans="1:10" ht="14.5" x14ac:dyDescent="0.35">
      <c r="A96" s="5">
        <f t="shared" si="3"/>
        <v>90</v>
      </c>
      <c r="B96" s="33" t="s">
        <v>179</v>
      </c>
      <c r="C96" s="33" t="s">
        <v>180</v>
      </c>
      <c r="D96" s="6" t="s">
        <v>765</v>
      </c>
      <c r="E96" s="34">
        <v>2700063336</v>
      </c>
      <c r="F96" s="25"/>
      <c r="G96" s="8"/>
      <c r="H96" s="15">
        <f t="shared" si="4"/>
        <v>0</v>
      </c>
      <c r="I96" s="34">
        <v>2686</v>
      </c>
      <c r="J96" s="14">
        <f t="shared" si="5"/>
        <v>0</v>
      </c>
    </row>
    <row r="97" spans="1:10" ht="14.5" x14ac:dyDescent="0.35">
      <c r="A97" s="5">
        <f t="shared" si="3"/>
        <v>91</v>
      </c>
      <c r="B97" s="33" t="s">
        <v>181</v>
      </c>
      <c r="C97" s="33" t="s">
        <v>180</v>
      </c>
      <c r="D97" s="6" t="s">
        <v>738</v>
      </c>
      <c r="E97" s="34">
        <v>2700069034</v>
      </c>
      <c r="F97" s="25"/>
      <c r="G97" s="8"/>
      <c r="H97" s="15">
        <f t="shared" si="4"/>
        <v>0</v>
      </c>
      <c r="I97" s="34">
        <v>242</v>
      </c>
      <c r="J97" s="14">
        <f t="shared" si="5"/>
        <v>0</v>
      </c>
    </row>
    <row r="98" spans="1:10" ht="14.5" x14ac:dyDescent="0.35">
      <c r="A98" s="5">
        <f t="shared" si="3"/>
        <v>92</v>
      </c>
      <c r="B98" s="31" t="s">
        <v>182</v>
      </c>
      <c r="C98" s="31" t="s">
        <v>183</v>
      </c>
      <c r="D98" s="6" t="s">
        <v>723</v>
      </c>
      <c r="E98" s="32">
        <v>17584</v>
      </c>
      <c r="F98" s="26"/>
      <c r="G98" s="9"/>
      <c r="H98" s="15">
        <f t="shared" si="4"/>
        <v>0</v>
      </c>
      <c r="I98" s="32">
        <v>87</v>
      </c>
      <c r="J98" s="14">
        <f t="shared" si="5"/>
        <v>0</v>
      </c>
    </row>
    <row r="99" spans="1:10" ht="14.5" x14ac:dyDescent="0.35">
      <c r="A99" s="5">
        <f t="shared" si="3"/>
        <v>93</v>
      </c>
      <c r="B99" s="31" t="s">
        <v>184</v>
      </c>
      <c r="C99" s="31" t="s">
        <v>183</v>
      </c>
      <c r="D99" s="6" t="s">
        <v>723</v>
      </c>
      <c r="E99" s="32" t="s">
        <v>972</v>
      </c>
      <c r="F99" s="25"/>
      <c r="G99" s="8"/>
      <c r="H99" s="15">
        <f t="shared" si="4"/>
        <v>0</v>
      </c>
      <c r="I99" s="32">
        <v>110</v>
      </c>
      <c r="J99" s="14">
        <f t="shared" si="5"/>
        <v>0</v>
      </c>
    </row>
    <row r="100" spans="1:10" ht="14.5" x14ac:dyDescent="0.35">
      <c r="A100" s="5">
        <f t="shared" si="3"/>
        <v>94</v>
      </c>
      <c r="B100" s="33" t="s">
        <v>185</v>
      </c>
      <c r="C100" s="33" t="s">
        <v>186</v>
      </c>
      <c r="D100" s="6" t="s">
        <v>766</v>
      </c>
      <c r="E100" s="34">
        <v>41830</v>
      </c>
      <c r="F100" s="26"/>
      <c r="G100" s="9"/>
      <c r="H100" s="15">
        <f t="shared" si="4"/>
        <v>0</v>
      </c>
      <c r="I100" s="34">
        <v>114</v>
      </c>
      <c r="J100" s="14">
        <f t="shared" si="5"/>
        <v>0</v>
      </c>
    </row>
    <row r="101" spans="1:10" ht="14.5" x14ac:dyDescent="0.35">
      <c r="A101" s="5">
        <f t="shared" si="3"/>
        <v>95</v>
      </c>
      <c r="B101" s="33" t="s">
        <v>187</v>
      </c>
      <c r="C101" s="33" t="s">
        <v>188</v>
      </c>
      <c r="D101" s="6" t="s">
        <v>767</v>
      </c>
      <c r="E101" s="34">
        <v>86281</v>
      </c>
      <c r="F101" s="26"/>
      <c r="G101" s="9"/>
      <c r="H101" s="15">
        <f t="shared" si="4"/>
        <v>0</v>
      </c>
      <c r="I101" s="34">
        <v>295</v>
      </c>
      <c r="J101" s="14">
        <f t="shared" si="5"/>
        <v>0</v>
      </c>
    </row>
    <row r="102" spans="1:10" s="58" customFormat="1" ht="14.5" x14ac:dyDescent="0.35">
      <c r="A102" s="49">
        <f t="shared" si="3"/>
        <v>96</v>
      </c>
      <c r="B102" s="50" t="s">
        <v>1035</v>
      </c>
      <c r="C102" s="50"/>
      <c r="D102" s="52"/>
      <c r="E102" s="53"/>
      <c r="F102" s="54"/>
      <c r="G102" s="55"/>
      <c r="H102" s="56">
        <f t="shared" si="4"/>
        <v>0</v>
      </c>
      <c r="I102" s="53"/>
      <c r="J102" s="57">
        <f t="shared" si="5"/>
        <v>0</v>
      </c>
    </row>
    <row r="103" spans="1:10" ht="14.5" x14ac:dyDescent="0.35">
      <c r="A103" s="5">
        <f t="shared" si="3"/>
        <v>97</v>
      </c>
      <c r="B103" s="31" t="s">
        <v>189</v>
      </c>
      <c r="C103" s="31" t="s">
        <v>190</v>
      </c>
      <c r="D103" s="6" t="s">
        <v>768</v>
      </c>
      <c r="E103" s="32" t="s">
        <v>973</v>
      </c>
      <c r="F103" s="25"/>
      <c r="G103" s="8"/>
      <c r="H103" s="15">
        <f t="shared" si="4"/>
        <v>0</v>
      </c>
      <c r="I103" s="32">
        <v>113</v>
      </c>
      <c r="J103" s="14">
        <f t="shared" si="5"/>
        <v>0</v>
      </c>
    </row>
    <row r="104" spans="1:10" ht="14.5" x14ac:dyDescent="0.35">
      <c r="A104" s="5">
        <f t="shared" si="3"/>
        <v>98</v>
      </c>
      <c r="B104" s="31" t="s">
        <v>191</v>
      </c>
      <c r="C104" s="31" t="s">
        <v>192</v>
      </c>
      <c r="D104" s="6" t="s">
        <v>769</v>
      </c>
      <c r="E104" s="32">
        <v>1934</v>
      </c>
      <c r="F104" s="26"/>
      <c r="G104" s="9"/>
      <c r="H104" s="15">
        <f t="shared" si="4"/>
        <v>0</v>
      </c>
      <c r="I104" s="32">
        <v>1141</v>
      </c>
      <c r="J104" s="14">
        <f t="shared" si="5"/>
        <v>0</v>
      </c>
    </row>
    <row r="105" spans="1:10" s="58" customFormat="1" ht="14.5" x14ac:dyDescent="0.35">
      <c r="A105" s="49">
        <f t="shared" si="3"/>
        <v>99</v>
      </c>
      <c r="B105" s="50" t="s">
        <v>1035</v>
      </c>
      <c r="C105" s="50"/>
      <c r="D105" s="52"/>
      <c r="E105" s="53"/>
      <c r="F105" s="54"/>
      <c r="G105" s="55"/>
      <c r="H105" s="56">
        <f t="shared" si="4"/>
        <v>0</v>
      </c>
      <c r="I105" s="53"/>
      <c r="J105" s="57">
        <f t="shared" si="5"/>
        <v>0</v>
      </c>
    </row>
    <row r="106" spans="1:10" ht="14.5" x14ac:dyDescent="0.35">
      <c r="A106" s="5">
        <f t="shared" si="3"/>
        <v>100</v>
      </c>
      <c r="B106" s="33" t="s">
        <v>193</v>
      </c>
      <c r="C106" s="33" t="s">
        <v>194</v>
      </c>
      <c r="D106" s="6" t="s">
        <v>771</v>
      </c>
      <c r="E106" s="34" t="s">
        <v>974</v>
      </c>
      <c r="F106" s="26"/>
      <c r="G106" s="9"/>
      <c r="H106" s="15">
        <f t="shared" si="4"/>
        <v>0</v>
      </c>
      <c r="I106" s="34">
        <v>133</v>
      </c>
      <c r="J106" s="14">
        <f t="shared" si="5"/>
        <v>0</v>
      </c>
    </row>
    <row r="107" spans="1:10" ht="14.5" x14ac:dyDescent="0.35">
      <c r="A107" s="5">
        <f t="shared" si="3"/>
        <v>101</v>
      </c>
      <c r="B107" s="33" t="s">
        <v>195</v>
      </c>
      <c r="C107" s="44" t="s">
        <v>33</v>
      </c>
      <c r="D107" s="6" t="s">
        <v>737</v>
      </c>
      <c r="E107" s="34">
        <v>90116</v>
      </c>
      <c r="F107" s="26"/>
      <c r="G107" s="9"/>
      <c r="H107" s="15">
        <f t="shared" si="4"/>
        <v>0</v>
      </c>
      <c r="I107" s="34">
        <v>162</v>
      </c>
      <c r="J107" s="14">
        <f t="shared" si="5"/>
        <v>0</v>
      </c>
    </row>
    <row r="108" spans="1:10" ht="14.5" x14ac:dyDescent="0.35">
      <c r="A108" s="5">
        <f t="shared" si="3"/>
        <v>102</v>
      </c>
      <c r="B108" s="33" t="s">
        <v>196</v>
      </c>
      <c r="C108" s="33" t="s">
        <v>33</v>
      </c>
      <c r="D108" s="6" t="s">
        <v>737</v>
      </c>
      <c r="E108" s="34">
        <v>1853</v>
      </c>
      <c r="F108" s="26"/>
      <c r="G108" s="9"/>
      <c r="H108" s="15">
        <f t="shared" si="4"/>
        <v>0</v>
      </c>
      <c r="I108" s="34">
        <v>143</v>
      </c>
      <c r="J108" s="14">
        <f t="shared" si="5"/>
        <v>0</v>
      </c>
    </row>
    <row r="109" spans="1:10" ht="14.5" x14ac:dyDescent="0.25">
      <c r="A109" s="5">
        <f t="shared" si="3"/>
        <v>103</v>
      </c>
      <c r="B109" s="35" t="s">
        <v>197</v>
      </c>
      <c r="C109" s="35" t="s">
        <v>41</v>
      </c>
      <c r="D109" s="6" t="s">
        <v>12</v>
      </c>
      <c r="E109" s="45">
        <v>4218</v>
      </c>
      <c r="F109" s="25"/>
      <c r="G109" s="8"/>
      <c r="H109" s="15">
        <f t="shared" si="4"/>
        <v>0</v>
      </c>
      <c r="I109" s="42">
        <v>178</v>
      </c>
      <c r="J109" s="14">
        <f t="shared" si="5"/>
        <v>0</v>
      </c>
    </row>
    <row r="110" spans="1:10" ht="14.5" x14ac:dyDescent="0.35">
      <c r="A110" s="5">
        <f t="shared" si="3"/>
        <v>104</v>
      </c>
      <c r="B110" s="33" t="s">
        <v>198</v>
      </c>
      <c r="C110" s="35" t="s">
        <v>41</v>
      </c>
      <c r="D110" s="6" t="s">
        <v>707</v>
      </c>
      <c r="E110" s="34">
        <v>15111</v>
      </c>
      <c r="F110" s="26"/>
      <c r="G110" s="9"/>
      <c r="H110" s="15">
        <f t="shared" si="4"/>
        <v>0</v>
      </c>
      <c r="I110" s="34">
        <v>232</v>
      </c>
      <c r="J110" s="14">
        <f t="shared" si="5"/>
        <v>0</v>
      </c>
    </row>
    <row r="111" spans="1:10" ht="14.5" x14ac:dyDescent="0.35">
      <c r="A111" s="5">
        <f t="shared" si="3"/>
        <v>105</v>
      </c>
      <c r="B111" s="31" t="s">
        <v>199</v>
      </c>
      <c r="C111" s="31" t="s">
        <v>200</v>
      </c>
      <c r="D111" s="6" t="s">
        <v>772</v>
      </c>
      <c r="E111" s="32">
        <v>401417</v>
      </c>
      <c r="F111" s="26"/>
      <c r="G111" s="9"/>
      <c r="H111" s="15">
        <f t="shared" si="4"/>
        <v>0</v>
      </c>
      <c r="I111" s="32">
        <v>88</v>
      </c>
      <c r="J111" s="14">
        <f t="shared" si="5"/>
        <v>0</v>
      </c>
    </row>
    <row r="112" spans="1:10" ht="14.5" x14ac:dyDescent="0.35">
      <c r="A112" s="5">
        <f t="shared" si="3"/>
        <v>106</v>
      </c>
      <c r="B112" s="33" t="s">
        <v>201</v>
      </c>
      <c r="C112" s="33" t="s">
        <v>200</v>
      </c>
      <c r="D112" s="6" t="s">
        <v>773</v>
      </c>
      <c r="E112" s="34">
        <v>19212</v>
      </c>
      <c r="F112" s="26"/>
      <c r="G112" s="9"/>
      <c r="H112" s="15">
        <f t="shared" si="4"/>
        <v>0</v>
      </c>
      <c r="I112" s="34">
        <f>201+10</f>
        <v>211</v>
      </c>
      <c r="J112" s="14">
        <f t="shared" si="5"/>
        <v>0</v>
      </c>
    </row>
    <row r="113" spans="1:10" ht="14.5" x14ac:dyDescent="0.35">
      <c r="A113" s="5">
        <f t="shared" si="3"/>
        <v>107</v>
      </c>
      <c r="B113" s="31" t="s">
        <v>202</v>
      </c>
      <c r="C113" s="31" t="s">
        <v>200</v>
      </c>
      <c r="D113" s="6" t="s">
        <v>774</v>
      </c>
      <c r="E113" s="32">
        <v>7024740001</v>
      </c>
      <c r="F113" s="26"/>
      <c r="G113" s="9"/>
      <c r="H113" s="15">
        <f t="shared" si="4"/>
        <v>0</v>
      </c>
      <c r="I113" s="32">
        <v>65</v>
      </c>
      <c r="J113" s="14">
        <f t="shared" si="5"/>
        <v>0</v>
      </c>
    </row>
    <row r="114" spans="1:10" ht="14.5" x14ac:dyDescent="0.35">
      <c r="A114" s="5">
        <f t="shared" si="3"/>
        <v>108</v>
      </c>
      <c r="B114" s="33" t="s">
        <v>203</v>
      </c>
      <c r="C114" s="33" t="s">
        <v>204</v>
      </c>
      <c r="D114" s="6" t="s">
        <v>775</v>
      </c>
      <c r="E114" s="34">
        <v>839</v>
      </c>
      <c r="F114" s="26"/>
      <c r="G114" s="9"/>
      <c r="H114" s="15">
        <f t="shared" si="4"/>
        <v>0</v>
      </c>
      <c r="I114" s="34">
        <v>570</v>
      </c>
      <c r="J114" s="14">
        <f t="shared" si="5"/>
        <v>0</v>
      </c>
    </row>
    <row r="115" spans="1:10" s="58" customFormat="1" ht="14.5" x14ac:dyDescent="0.35">
      <c r="A115" s="49">
        <f t="shared" si="3"/>
        <v>109</v>
      </c>
      <c r="B115" s="51" t="s">
        <v>205</v>
      </c>
      <c r="C115" s="51" t="s">
        <v>1036</v>
      </c>
      <c r="D115" s="52" t="s">
        <v>776</v>
      </c>
      <c r="E115" s="59">
        <v>31199</v>
      </c>
      <c r="F115" s="54"/>
      <c r="G115" s="55"/>
      <c r="H115" s="56">
        <f t="shared" si="4"/>
        <v>0</v>
      </c>
      <c r="I115" s="59">
        <v>731</v>
      </c>
      <c r="J115" s="57">
        <f t="shared" si="5"/>
        <v>0</v>
      </c>
    </row>
    <row r="116" spans="1:10" s="58" customFormat="1" ht="14.5" x14ac:dyDescent="0.35">
      <c r="A116" s="49">
        <f t="shared" si="3"/>
        <v>110</v>
      </c>
      <c r="B116" s="51" t="s">
        <v>206</v>
      </c>
      <c r="C116" s="51" t="s">
        <v>1036</v>
      </c>
      <c r="D116" s="52" t="s">
        <v>776</v>
      </c>
      <c r="E116" s="59">
        <v>31299</v>
      </c>
      <c r="F116" s="60"/>
      <c r="G116" s="61"/>
      <c r="H116" s="56">
        <f t="shared" si="4"/>
        <v>0</v>
      </c>
      <c r="I116" s="59">
        <v>342</v>
      </c>
      <c r="J116" s="57">
        <f t="shared" si="5"/>
        <v>0</v>
      </c>
    </row>
    <row r="117" spans="1:10" s="58" customFormat="1" ht="14.5" x14ac:dyDescent="0.35">
      <c r="A117" s="49">
        <f t="shared" si="3"/>
        <v>111</v>
      </c>
      <c r="B117" s="51" t="s">
        <v>207</v>
      </c>
      <c r="C117" s="51" t="s">
        <v>1036</v>
      </c>
      <c r="D117" s="52" t="s">
        <v>776</v>
      </c>
      <c r="E117" s="59">
        <v>4135</v>
      </c>
      <c r="F117" s="60"/>
      <c r="G117" s="61"/>
      <c r="H117" s="56">
        <f t="shared" si="4"/>
        <v>0</v>
      </c>
      <c r="I117" s="59">
        <v>126</v>
      </c>
      <c r="J117" s="57">
        <f t="shared" si="5"/>
        <v>0</v>
      </c>
    </row>
    <row r="118" spans="1:10" s="58" customFormat="1" ht="14.5" x14ac:dyDescent="0.35">
      <c r="A118" s="49">
        <f t="shared" si="3"/>
        <v>112</v>
      </c>
      <c r="B118" s="51" t="s">
        <v>208</v>
      </c>
      <c r="C118" s="51" t="s">
        <v>1036</v>
      </c>
      <c r="D118" s="52" t="s">
        <v>776</v>
      </c>
      <c r="E118" s="59">
        <v>31699</v>
      </c>
      <c r="F118" s="60"/>
      <c r="G118" s="61"/>
      <c r="H118" s="56">
        <f t="shared" si="4"/>
        <v>0</v>
      </c>
      <c r="I118" s="59">
        <v>219</v>
      </c>
      <c r="J118" s="57">
        <f t="shared" si="5"/>
        <v>0</v>
      </c>
    </row>
    <row r="119" spans="1:10" ht="14.5" x14ac:dyDescent="0.35">
      <c r="A119" s="5">
        <f t="shared" si="3"/>
        <v>113</v>
      </c>
      <c r="B119" s="31" t="s">
        <v>209</v>
      </c>
      <c r="C119" s="31" t="s">
        <v>210</v>
      </c>
      <c r="D119" s="6" t="s">
        <v>777</v>
      </c>
      <c r="E119" s="32">
        <v>10524280</v>
      </c>
      <c r="F119" s="26"/>
      <c r="G119" s="9"/>
      <c r="H119" s="15">
        <f t="shared" si="4"/>
        <v>0</v>
      </c>
      <c r="I119" s="32">
        <v>189</v>
      </c>
      <c r="J119" s="14">
        <f t="shared" si="5"/>
        <v>0</v>
      </c>
    </row>
    <row r="120" spans="1:10" ht="14.5" x14ac:dyDescent="0.35">
      <c r="A120" s="5">
        <f t="shared" si="3"/>
        <v>114</v>
      </c>
      <c r="B120" s="33" t="s">
        <v>211</v>
      </c>
      <c r="C120" s="33" t="s">
        <v>212</v>
      </c>
      <c r="D120" s="6" t="s">
        <v>707</v>
      </c>
      <c r="E120" s="34" t="s">
        <v>975</v>
      </c>
      <c r="F120" s="25"/>
      <c r="G120" s="8"/>
      <c r="H120" s="15">
        <f t="shared" si="4"/>
        <v>0</v>
      </c>
      <c r="I120" s="34">
        <v>1589</v>
      </c>
      <c r="J120" s="14">
        <f t="shared" si="5"/>
        <v>0</v>
      </c>
    </row>
    <row r="121" spans="1:10" s="58" customFormat="1" ht="14.5" x14ac:dyDescent="0.35">
      <c r="A121" s="49">
        <f t="shared" si="3"/>
        <v>115</v>
      </c>
      <c r="B121" s="50" t="s">
        <v>1035</v>
      </c>
      <c r="C121" s="50"/>
      <c r="D121" s="52"/>
      <c r="E121" s="53"/>
      <c r="F121" s="60"/>
      <c r="G121" s="61"/>
      <c r="H121" s="56">
        <f t="shared" si="4"/>
        <v>0</v>
      </c>
      <c r="I121" s="53"/>
      <c r="J121" s="57">
        <f t="shared" si="5"/>
        <v>0</v>
      </c>
    </row>
    <row r="122" spans="1:10" ht="14.5" x14ac:dyDescent="0.35">
      <c r="A122" s="5">
        <f t="shared" si="3"/>
        <v>116</v>
      </c>
      <c r="B122" s="31" t="s">
        <v>213</v>
      </c>
      <c r="C122" s="31" t="s">
        <v>214</v>
      </c>
      <c r="D122" s="6" t="s">
        <v>778</v>
      </c>
      <c r="E122" s="32">
        <v>19918</v>
      </c>
      <c r="F122" s="25"/>
      <c r="G122" s="8"/>
      <c r="H122" s="15">
        <f t="shared" si="4"/>
        <v>0</v>
      </c>
      <c r="I122" s="32">
        <v>207</v>
      </c>
      <c r="J122" s="14">
        <f t="shared" si="5"/>
        <v>0</v>
      </c>
    </row>
    <row r="123" spans="1:10" ht="14.5" x14ac:dyDescent="0.35">
      <c r="A123" s="5">
        <f t="shared" si="3"/>
        <v>117</v>
      </c>
      <c r="B123" s="33" t="s">
        <v>215</v>
      </c>
      <c r="C123" s="33" t="s">
        <v>216</v>
      </c>
      <c r="D123" s="6" t="s">
        <v>738</v>
      </c>
      <c r="E123" s="34">
        <v>74161</v>
      </c>
      <c r="F123" s="25"/>
      <c r="G123" s="8"/>
      <c r="H123" s="15">
        <f t="shared" si="4"/>
        <v>0</v>
      </c>
      <c r="I123" s="34">
        <v>128</v>
      </c>
      <c r="J123" s="14">
        <f t="shared" si="5"/>
        <v>0</v>
      </c>
    </row>
    <row r="124" spans="1:10" ht="14.5" x14ac:dyDescent="0.35">
      <c r="A124" s="5">
        <f t="shared" si="3"/>
        <v>118</v>
      </c>
      <c r="B124" s="33" t="s">
        <v>217</v>
      </c>
      <c r="C124" s="33" t="s">
        <v>216</v>
      </c>
      <c r="D124" s="6" t="s">
        <v>779</v>
      </c>
      <c r="E124" s="34">
        <v>82661</v>
      </c>
      <c r="F124" s="25"/>
      <c r="G124" s="8"/>
      <c r="H124" s="15">
        <f t="shared" si="4"/>
        <v>0</v>
      </c>
      <c r="I124" s="34">
        <v>148</v>
      </c>
      <c r="J124" s="14">
        <f t="shared" si="5"/>
        <v>0</v>
      </c>
    </row>
    <row r="125" spans="1:10" ht="14.5" x14ac:dyDescent="0.35">
      <c r="A125" s="5">
        <f t="shared" si="3"/>
        <v>119</v>
      </c>
      <c r="B125" s="31" t="s">
        <v>1043</v>
      </c>
      <c r="C125" s="31" t="s">
        <v>218</v>
      </c>
      <c r="D125" s="52" t="s">
        <v>1039</v>
      </c>
      <c r="E125" s="67" t="s">
        <v>1042</v>
      </c>
      <c r="F125" s="25"/>
      <c r="G125" s="8"/>
      <c r="H125" s="15">
        <f t="shared" si="4"/>
        <v>0</v>
      </c>
      <c r="I125" s="32">
        <f>674*15</f>
        <v>10110</v>
      </c>
      <c r="J125" s="14">
        <f t="shared" si="5"/>
        <v>0</v>
      </c>
    </row>
    <row r="126" spans="1:10" ht="37.5" x14ac:dyDescent="0.35">
      <c r="A126" s="5">
        <f t="shared" si="3"/>
        <v>120</v>
      </c>
      <c r="B126" s="69" t="s">
        <v>1045</v>
      </c>
      <c r="C126" s="31" t="s">
        <v>218</v>
      </c>
      <c r="D126" s="52" t="s">
        <v>1039</v>
      </c>
      <c r="E126" s="68" t="s">
        <v>1044</v>
      </c>
      <c r="F126" s="25"/>
      <c r="G126" s="8"/>
      <c r="H126" s="15">
        <f t="shared" si="4"/>
        <v>0</v>
      </c>
      <c r="I126" s="32">
        <f>130*12</f>
        <v>1560</v>
      </c>
      <c r="J126" s="14">
        <f t="shared" si="5"/>
        <v>0</v>
      </c>
    </row>
    <row r="127" spans="1:10" s="58" customFormat="1" ht="29" x14ac:dyDescent="0.35">
      <c r="A127" s="49">
        <f t="shared" si="3"/>
        <v>121</v>
      </c>
      <c r="B127" s="70" t="s">
        <v>1051</v>
      </c>
      <c r="C127" s="51" t="s">
        <v>218</v>
      </c>
      <c r="D127" s="52" t="s">
        <v>1039</v>
      </c>
      <c r="E127" s="71" t="s">
        <v>1046</v>
      </c>
      <c r="F127" s="60"/>
      <c r="G127" s="61"/>
      <c r="H127" s="56">
        <f t="shared" si="4"/>
        <v>0</v>
      </c>
      <c r="I127" s="59">
        <f>150*10</f>
        <v>1500</v>
      </c>
      <c r="J127" s="57">
        <f t="shared" si="5"/>
        <v>0</v>
      </c>
    </row>
    <row r="128" spans="1:10" s="58" customFormat="1" ht="29" x14ac:dyDescent="0.35">
      <c r="A128" s="49">
        <f t="shared" si="3"/>
        <v>122</v>
      </c>
      <c r="B128" s="70" t="s">
        <v>1052</v>
      </c>
      <c r="C128" s="51" t="s">
        <v>218</v>
      </c>
      <c r="D128" s="52" t="s">
        <v>1039</v>
      </c>
      <c r="E128" s="71" t="s">
        <v>1047</v>
      </c>
      <c r="F128" s="60"/>
      <c r="G128" s="61"/>
      <c r="H128" s="56">
        <f t="shared" si="4"/>
        <v>0</v>
      </c>
      <c r="I128" s="59">
        <f>93*24</f>
        <v>2232</v>
      </c>
      <c r="J128" s="57">
        <f t="shared" si="5"/>
        <v>0</v>
      </c>
    </row>
    <row r="129" spans="1:10" s="58" customFormat="1" ht="14.5" x14ac:dyDescent="0.35">
      <c r="A129" s="49">
        <f t="shared" si="3"/>
        <v>123</v>
      </c>
      <c r="B129" s="72" t="s">
        <v>1053</v>
      </c>
      <c r="C129" s="50" t="s">
        <v>218</v>
      </c>
      <c r="D129" s="52" t="s">
        <v>1039</v>
      </c>
      <c r="E129" s="71" t="s">
        <v>1048</v>
      </c>
      <c r="F129" s="60"/>
      <c r="G129" s="61"/>
      <c r="H129" s="56">
        <f t="shared" si="4"/>
        <v>0</v>
      </c>
      <c r="I129" s="53">
        <f>105*13</f>
        <v>1365</v>
      </c>
      <c r="J129" s="57">
        <f t="shared" si="5"/>
        <v>0</v>
      </c>
    </row>
    <row r="130" spans="1:10" s="58" customFormat="1" ht="14.5" x14ac:dyDescent="0.35">
      <c r="A130" s="49">
        <f t="shared" si="3"/>
        <v>124</v>
      </c>
      <c r="B130" s="70" t="s">
        <v>1054</v>
      </c>
      <c r="C130" s="51" t="s">
        <v>218</v>
      </c>
      <c r="D130" s="52" t="s">
        <v>1039</v>
      </c>
      <c r="E130" s="71" t="s">
        <v>1049</v>
      </c>
      <c r="F130" s="60"/>
      <c r="G130" s="61"/>
      <c r="H130" s="56">
        <f t="shared" si="4"/>
        <v>0</v>
      </c>
      <c r="I130" s="59">
        <f>218*10</f>
        <v>2180</v>
      </c>
      <c r="J130" s="57">
        <f t="shared" si="5"/>
        <v>0</v>
      </c>
    </row>
    <row r="131" spans="1:10" s="58" customFormat="1" ht="14.5" x14ac:dyDescent="0.35">
      <c r="A131" s="49">
        <f t="shared" si="3"/>
        <v>125</v>
      </c>
      <c r="B131" s="70" t="s">
        <v>1055</v>
      </c>
      <c r="C131" s="51" t="s">
        <v>218</v>
      </c>
      <c r="D131" s="52" t="s">
        <v>1039</v>
      </c>
      <c r="E131" s="71" t="s">
        <v>1049</v>
      </c>
      <c r="F131" s="60"/>
      <c r="G131" s="61"/>
      <c r="H131" s="56">
        <f t="shared" si="4"/>
        <v>0</v>
      </c>
      <c r="I131" s="59">
        <f>802*5</f>
        <v>4010</v>
      </c>
      <c r="J131" s="57">
        <f t="shared" si="5"/>
        <v>0</v>
      </c>
    </row>
    <row r="132" spans="1:10" s="58" customFormat="1" ht="29" x14ac:dyDescent="0.35">
      <c r="A132" s="49">
        <f t="shared" si="3"/>
        <v>126</v>
      </c>
      <c r="B132" s="70" t="s">
        <v>1056</v>
      </c>
      <c r="C132" s="51" t="s">
        <v>218</v>
      </c>
      <c r="D132" s="52" t="s">
        <v>1039</v>
      </c>
      <c r="E132" s="71" t="s">
        <v>1050</v>
      </c>
      <c r="F132" s="54"/>
      <c r="G132" s="55"/>
      <c r="H132" s="56">
        <f t="shared" si="4"/>
        <v>0</v>
      </c>
      <c r="I132" s="59">
        <f>417*10</f>
        <v>4170</v>
      </c>
      <c r="J132" s="57">
        <f t="shared" si="5"/>
        <v>0</v>
      </c>
    </row>
    <row r="133" spans="1:10" s="58" customFormat="1" ht="14.5" x14ac:dyDescent="0.35">
      <c r="A133" s="49">
        <f t="shared" si="3"/>
        <v>127</v>
      </c>
      <c r="B133" s="72" t="s">
        <v>1057</v>
      </c>
      <c r="C133" s="50" t="s">
        <v>218</v>
      </c>
      <c r="D133" s="52" t="s">
        <v>1039</v>
      </c>
      <c r="E133" s="53"/>
      <c r="F133" s="54"/>
      <c r="G133" s="55"/>
      <c r="H133" s="56">
        <f t="shared" si="4"/>
        <v>0</v>
      </c>
      <c r="I133" s="53">
        <f>112*20</f>
        <v>2240</v>
      </c>
      <c r="J133" s="57">
        <f t="shared" si="5"/>
        <v>0</v>
      </c>
    </row>
    <row r="134" spans="1:10" s="58" customFormat="1" ht="29" x14ac:dyDescent="0.35">
      <c r="A134" s="49">
        <f t="shared" si="3"/>
        <v>128</v>
      </c>
      <c r="B134" s="70" t="s">
        <v>1060</v>
      </c>
      <c r="C134" s="51" t="s">
        <v>218</v>
      </c>
      <c r="D134" s="52" t="s">
        <v>1039</v>
      </c>
      <c r="E134" s="73" t="s">
        <v>1044</v>
      </c>
      <c r="F134" s="60"/>
      <c r="G134" s="61"/>
      <c r="H134" s="56">
        <f t="shared" si="4"/>
        <v>0</v>
      </c>
      <c r="I134" s="59">
        <f>54*10</f>
        <v>540</v>
      </c>
      <c r="J134" s="57">
        <f t="shared" si="5"/>
        <v>0</v>
      </c>
    </row>
    <row r="135" spans="1:10" s="58" customFormat="1" ht="29" x14ac:dyDescent="0.35">
      <c r="A135" s="49">
        <f t="shared" ref="A135:A198" si="6">ROW(135:135)-6</f>
        <v>129</v>
      </c>
      <c r="B135" s="72" t="s">
        <v>1061</v>
      </c>
      <c r="C135" s="50" t="s">
        <v>218</v>
      </c>
      <c r="D135" s="52" t="s">
        <v>1039</v>
      </c>
      <c r="E135" s="73" t="s">
        <v>1044</v>
      </c>
      <c r="F135" s="60"/>
      <c r="G135" s="61"/>
      <c r="H135" s="56">
        <f t="shared" ref="H135:H198" si="7">ROUND((1+G$3)*G135,2)</f>
        <v>0</v>
      </c>
      <c r="I135" s="53">
        <f>105*10</f>
        <v>1050</v>
      </c>
      <c r="J135" s="57">
        <f t="shared" ref="J135:J198" si="8">H135*I135</f>
        <v>0</v>
      </c>
    </row>
    <row r="136" spans="1:10" s="58" customFormat="1" ht="29" x14ac:dyDescent="0.35">
      <c r="A136" s="49">
        <f t="shared" si="6"/>
        <v>130</v>
      </c>
      <c r="B136" s="72" t="s">
        <v>1062</v>
      </c>
      <c r="C136" s="50" t="s">
        <v>218</v>
      </c>
      <c r="D136" s="52" t="s">
        <v>1039</v>
      </c>
      <c r="E136" s="71" t="s">
        <v>1058</v>
      </c>
      <c r="F136" s="60"/>
      <c r="G136" s="61"/>
      <c r="H136" s="56">
        <f t="shared" si="7"/>
        <v>0</v>
      </c>
      <c r="I136" s="53">
        <f>92*10.125</f>
        <v>931.5</v>
      </c>
      <c r="J136" s="57">
        <f t="shared" si="8"/>
        <v>0</v>
      </c>
    </row>
    <row r="137" spans="1:10" s="58" customFormat="1" ht="37.5" x14ac:dyDescent="0.35">
      <c r="A137" s="49">
        <f t="shared" si="6"/>
        <v>131</v>
      </c>
      <c r="B137" s="74" t="s">
        <v>1063</v>
      </c>
      <c r="C137" s="51" t="s">
        <v>218</v>
      </c>
      <c r="D137" s="52" t="s">
        <v>1039</v>
      </c>
      <c r="E137" s="73" t="s">
        <v>1059</v>
      </c>
      <c r="F137" s="60"/>
      <c r="G137" s="61"/>
      <c r="H137" s="56">
        <f t="shared" si="7"/>
        <v>0</v>
      </c>
      <c r="I137" s="59">
        <f>317*10</f>
        <v>3170</v>
      </c>
      <c r="J137" s="57">
        <f t="shared" si="8"/>
        <v>0</v>
      </c>
    </row>
    <row r="138" spans="1:10" ht="14.5" x14ac:dyDescent="0.35">
      <c r="A138" s="5">
        <f t="shared" si="6"/>
        <v>132</v>
      </c>
      <c r="B138" s="33" t="s">
        <v>219</v>
      </c>
      <c r="C138" s="33" t="s">
        <v>38</v>
      </c>
      <c r="D138" s="6" t="s">
        <v>781</v>
      </c>
      <c r="E138" s="34">
        <v>12255</v>
      </c>
      <c r="F138" s="26"/>
      <c r="G138" s="9"/>
      <c r="H138" s="15">
        <f t="shared" si="7"/>
        <v>0</v>
      </c>
      <c r="I138" s="34">
        <v>665</v>
      </c>
      <c r="J138" s="14">
        <f t="shared" si="8"/>
        <v>0</v>
      </c>
    </row>
    <row r="139" spans="1:10" ht="14.5" x14ac:dyDescent="0.35">
      <c r="A139" s="5">
        <f t="shared" si="6"/>
        <v>133</v>
      </c>
      <c r="B139" s="33" t="s">
        <v>220</v>
      </c>
      <c r="C139" s="33" t="s">
        <v>38</v>
      </c>
      <c r="D139" s="6" t="s">
        <v>782</v>
      </c>
      <c r="E139" s="34">
        <v>47736</v>
      </c>
      <c r="F139" s="27"/>
      <c r="G139" s="10"/>
      <c r="H139" s="15">
        <f t="shared" si="7"/>
        <v>0</v>
      </c>
      <c r="I139" s="34">
        <v>1867</v>
      </c>
      <c r="J139" s="14">
        <f t="shared" si="8"/>
        <v>0</v>
      </c>
    </row>
    <row r="140" spans="1:10" ht="14.5" x14ac:dyDescent="0.35">
      <c r="A140" s="5">
        <f t="shared" si="6"/>
        <v>134</v>
      </c>
      <c r="B140" s="31" t="s">
        <v>221</v>
      </c>
      <c r="C140" s="33" t="s">
        <v>38</v>
      </c>
      <c r="D140" s="6" t="s">
        <v>783</v>
      </c>
      <c r="E140" s="32">
        <v>44443</v>
      </c>
      <c r="F140" s="26"/>
      <c r="G140" s="9"/>
      <c r="H140" s="15">
        <f t="shared" si="7"/>
        <v>0</v>
      </c>
      <c r="I140" s="32">
        <v>406</v>
      </c>
      <c r="J140" s="14">
        <f t="shared" si="8"/>
        <v>0</v>
      </c>
    </row>
    <row r="141" spans="1:10" ht="14.5" x14ac:dyDescent="0.35">
      <c r="A141" s="5">
        <f t="shared" si="6"/>
        <v>135</v>
      </c>
      <c r="B141" s="31" t="s">
        <v>222</v>
      </c>
      <c r="C141" s="33" t="s">
        <v>38</v>
      </c>
      <c r="D141" s="6" t="s">
        <v>782</v>
      </c>
      <c r="E141" s="32">
        <v>47768</v>
      </c>
      <c r="F141" s="26"/>
      <c r="G141" s="9"/>
      <c r="H141" s="15">
        <f t="shared" si="7"/>
        <v>0</v>
      </c>
      <c r="I141" s="32">
        <v>193</v>
      </c>
      <c r="J141" s="14">
        <f t="shared" si="8"/>
        <v>0</v>
      </c>
    </row>
    <row r="142" spans="1:10" s="58" customFormat="1" ht="14.5" x14ac:dyDescent="0.35">
      <c r="A142" s="49">
        <f t="shared" si="6"/>
        <v>136</v>
      </c>
      <c r="B142" s="51" t="s">
        <v>1037</v>
      </c>
      <c r="C142" s="51" t="s">
        <v>223</v>
      </c>
      <c r="D142" s="52" t="s">
        <v>743</v>
      </c>
      <c r="E142" s="59">
        <v>24</v>
      </c>
      <c r="F142" s="54"/>
      <c r="G142" s="55"/>
      <c r="H142" s="56">
        <f t="shared" si="7"/>
        <v>0</v>
      </c>
      <c r="I142" s="59">
        <v>115</v>
      </c>
      <c r="J142" s="57">
        <f t="shared" si="8"/>
        <v>0</v>
      </c>
    </row>
    <row r="143" spans="1:10" s="58" customFormat="1" ht="14.5" x14ac:dyDescent="0.35">
      <c r="A143" s="49">
        <f t="shared" si="6"/>
        <v>137</v>
      </c>
      <c r="B143" s="51" t="s">
        <v>1037</v>
      </c>
      <c r="C143" s="51" t="s">
        <v>223</v>
      </c>
      <c r="D143" s="52" t="s">
        <v>784</v>
      </c>
      <c r="E143" s="59">
        <v>26</v>
      </c>
      <c r="F143" s="60"/>
      <c r="G143" s="61"/>
      <c r="H143" s="56">
        <f t="shared" si="7"/>
        <v>0</v>
      </c>
      <c r="I143" s="59">
        <v>588</v>
      </c>
      <c r="J143" s="57">
        <f t="shared" si="8"/>
        <v>0</v>
      </c>
    </row>
    <row r="144" spans="1:10" ht="14.5" x14ac:dyDescent="0.35">
      <c r="A144" s="5">
        <f t="shared" si="6"/>
        <v>138</v>
      </c>
      <c r="B144" s="31" t="s">
        <v>224</v>
      </c>
      <c r="C144" s="41" t="s">
        <v>223</v>
      </c>
      <c r="D144" s="6" t="s">
        <v>731</v>
      </c>
      <c r="E144" s="32">
        <v>17251710</v>
      </c>
      <c r="F144" s="25"/>
      <c r="G144" s="8"/>
      <c r="H144" s="15">
        <f t="shared" si="7"/>
        <v>0</v>
      </c>
      <c r="I144" s="32">
        <v>222</v>
      </c>
      <c r="J144" s="14">
        <f t="shared" si="8"/>
        <v>0</v>
      </c>
    </row>
    <row r="145" spans="1:10" ht="14.5" x14ac:dyDescent="0.35">
      <c r="A145" s="5">
        <f t="shared" si="6"/>
        <v>139</v>
      </c>
      <c r="B145" s="33" t="s">
        <v>225</v>
      </c>
      <c r="C145" s="33" t="s">
        <v>223</v>
      </c>
      <c r="D145" s="6" t="s">
        <v>731</v>
      </c>
      <c r="E145" s="34">
        <v>1725180</v>
      </c>
      <c r="F145" s="25"/>
      <c r="G145" s="8"/>
      <c r="H145" s="15">
        <f t="shared" si="7"/>
        <v>0</v>
      </c>
      <c r="I145" s="34">
        <v>71</v>
      </c>
      <c r="J145" s="14">
        <f t="shared" si="8"/>
        <v>0</v>
      </c>
    </row>
    <row r="146" spans="1:10" ht="14.5" x14ac:dyDescent="0.35">
      <c r="A146" s="5">
        <f t="shared" si="6"/>
        <v>140</v>
      </c>
      <c r="B146" s="31" t="s">
        <v>226</v>
      </c>
      <c r="C146" s="41" t="s">
        <v>223</v>
      </c>
      <c r="D146" s="6" t="s">
        <v>731</v>
      </c>
      <c r="E146" s="32">
        <v>1725531</v>
      </c>
      <c r="F146" s="25"/>
      <c r="G146" s="8"/>
      <c r="H146" s="15">
        <f t="shared" si="7"/>
        <v>0</v>
      </c>
      <c r="I146" s="32">
        <v>193</v>
      </c>
      <c r="J146" s="14">
        <f t="shared" si="8"/>
        <v>0</v>
      </c>
    </row>
    <row r="147" spans="1:10" ht="14.5" x14ac:dyDescent="0.35">
      <c r="A147" s="5">
        <f t="shared" si="6"/>
        <v>141</v>
      </c>
      <c r="B147" s="33" t="s">
        <v>227</v>
      </c>
      <c r="C147" s="33" t="s">
        <v>223</v>
      </c>
      <c r="D147" s="6" t="s">
        <v>731</v>
      </c>
      <c r="E147" s="34">
        <v>1725340</v>
      </c>
      <c r="F147" s="27"/>
      <c r="G147" s="10"/>
      <c r="H147" s="15">
        <f t="shared" si="7"/>
        <v>0</v>
      </c>
      <c r="I147" s="34">
        <v>161</v>
      </c>
      <c r="J147" s="14">
        <f t="shared" si="8"/>
        <v>0</v>
      </c>
    </row>
    <row r="148" spans="1:10" ht="14.5" x14ac:dyDescent="0.35">
      <c r="A148" s="5">
        <f t="shared" si="6"/>
        <v>142</v>
      </c>
      <c r="B148" s="33" t="s">
        <v>228</v>
      </c>
      <c r="C148" s="33" t="s">
        <v>223</v>
      </c>
      <c r="D148" s="6" t="s">
        <v>723</v>
      </c>
      <c r="E148" s="34">
        <v>25110</v>
      </c>
      <c r="F148" s="28"/>
      <c r="G148" s="12"/>
      <c r="H148" s="15">
        <f t="shared" si="7"/>
        <v>0</v>
      </c>
      <c r="I148" s="34">
        <v>110</v>
      </c>
      <c r="J148" s="14">
        <f t="shared" si="8"/>
        <v>0</v>
      </c>
    </row>
    <row r="149" spans="1:10" s="58" customFormat="1" ht="14.5" x14ac:dyDescent="0.35">
      <c r="A149" s="49">
        <f t="shared" si="6"/>
        <v>143</v>
      </c>
      <c r="B149" s="50" t="s">
        <v>1035</v>
      </c>
      <c r="C149" s="50"/>
      <c r="D149" s="52"/>
      <c r="E149" s="53"/>
      <c r="F149" s="60"/>
      <c r="G149" s="61"/>
      <c r="H149" s="56">
        <f t="shared" si="7"/>
        <v>0</v>
      </c>
      <c r="I149" s="53"/>
      <c r="J149" s="57">
        <f t="shared" si="8"/>
        <v>0</v>
      </c>
    </row>
    <row r="150" spans="1:10" ht="14.5" x14ac:dyDescent="0.35">
      <c r="A150" s="5">
        <f t="shared" si="6"/>
        <v>144</v>
      </c>
      <c r="B150" s="33" t="s">
        <v>229</v>
      </c>
      <c r="C150" s="33" t="s">
        <v>230</v>
      </c>
      <c r="D150" s="6" t="s">
        <v>708</v>
      </c>
      <c r="E150" s="34" t="s">
        <v>976</v>
      </c>
      <c r="F150" s="25"/>
      <c r="G150" s="8"/>
      <c r="H150" s="15">
        <f t="shared" si="7"/>
        <v>0</v>
      </c>
      <c r="I150" s="34">
        <v>311</v>
      </c>
      <c r="J150" s="14">
        <f t="shared" si="8"/>
        <v>0</v>
      </c>
    </row>
    <row r="151" spans="1:10" ht="14.5" x14ac:dyDescent="0.35">
      <c r="A151" s="5">
        <f t="shared" si="6"/>
        <v>145</v>
      </c>
      <c r="B151" s="33" t="s">
        <v>231</v>
      </c>
      <c r="C151" s="33" t="s">
        <v>28</v>
      </c>
      <c r="D151" s="6" t="s">
        <v>785</v>
      </c>
      <c r="E151" s="34">
        <v>11765</v>
      </c>
      <c r="F151" s="26"/>
      <c r="G151" s="9"/>
      <c r="H151" s="15">
        <f t="shared" si="7"/>
        <v>0</v>
      </c>
      <c r="I151" s="34">
        <v>208</v>
      </c>
      <c r="J151" s="14">
        <f t="shared" si="8"/>
        <v>0</v>
      </c>
    </row>
    <row r="152" spans="1:10" ht="14.5" x14ac:dyDescent="0.35">
      <c r="A152" s="5">
        <f t="shared" si="6"/>
        <v>146</v>
      </c>
      <c r="B152" s="33" t="s">
        <v>232</v>
      </c>
      <c r="C152" s="33" t="s">
        <v>28</v>
      </c>
      <c r="D152" s="6" t="s">
        <v>786</v>
      </c>
      <c r="E152" s="34">
        <v>12217</v>
      </c>
      <c r="F152" s="26"/>
      <c r="G152" s="9"/>
      <c r="H152" s="15">
        <f t="shared" si="7"/>
        <v>0</v>
      </c>
      <c r="I152" s="34">
        <v>87</v>
      </c>
      <c r="J152" s="14">
        <f t="shared" si="8"/>
        <v>0</v>
      </c>
    </row>
    <row r="153" spans="1:10" ht="14.5" x14ac:dyDescent="0.35">
      <c r="A153" s="5">
        <f t="shared" si="6"/>
        <v>147</v>
      </c>
      <c r="B153" s="33" t="s">
        <v>233</v>
      </c>
      <c r="C153" s="33" t="s">
        <v>28</v>
      </c>
      <c r="D153" s="6" t="s">
        <v>786</v>
      </c>
      <c r="E153" s="34">
        <v>12219</v>
      </c>
      <c r="F153" s="25"/>
      <c r="G153" s="8"/>
      <c r="H153" s="15">
        <f t="shared" si="7"/>
        <v>0</v>
      </c>
      <c r="I153" s="34">
        <v>66</v>
      </c>
      <c r="J153" s="14">
        <f t="shared" si="8"/>
        <v>0</v>
      </c>
    </row>
    <row r="154" spans="1:10" ht="14.5" x14ac:dyDescent="0.35">
      <c r="A154" s="5">
        <f t="shared" si="6"/>
        <v>148</v>
      </c>
      <c r="B154" s="33" t="s">
        <v>234</v>
      </c>
      <c r="C154" s="33" t="s">
        <v>28</v>
      </c>
      <c r="D154" s="6" t="s">
        <v>787</v>
      </c>
      <c r="E154" s="34">
        <v>27111</v>
      </c>
      <c r="F154" s="29"/>
      <c r="G154" s="11"/>
      <c r="H154" s="15">
        <f t="shared" si="7"/>
        <v>0</v>
      </c>
      <c r="I154" s="34">
        <v>249</v>
      </c>
      <c r="J154" s="14">
        <f t="shared" si="8"/>
        <v>0</v>
      </c>
    </row>
    <row r="155" spans="1:10" ht="14.5" x14ac:dyDescent="0.35">
      <c r="A155" s="5">
        <f t="shared" si="6"/>
        <v>149</v>
      </c>
      <c r="B155" s="33" t="s">
        <v>235</v>
      </c>
      <c r="C155" s="33" t="s">
        <v>28</v>
      </c>
      <c r="D155" s="6" t="s">
        <v>788</v>
      </c>
      <c r="E155" s="34">
        <v>11813</v>
      </c>
      <c r="F155" s="25"/>
      <c r="G155" s="8"/>
      <c r="H155" s="15">
        <f t="shared" si="7"/>
        <v>0</v>
      </c>
      <c r="I155" s="34">
        <v>91</v>
      </c>
      <c r="J155" s="14">
        <f t="shared" si="8"/>
        <v>0</v>
      </c>
    </row>
    <row r="156" spans="1:10" ht="14.5" x14ac:dyDescent="0.35">
      <c r="A156" s="5">
        <f t="shared" si="6"/>
        <v>150</v>
      </c>
      <c r="B156" s="33" t="s">
        <v>236</v>
      </c>
      <c r="C156" s="33" t="s">
        <v>28</v>
      </c>
      <c r="D156" s="6" t="s">
        <v>789</v>
      </c>
      <c r="E156" s="34">
        <v>11988</v>
      </c>
      <c r="F156" s="25"/>
      <c r="G156" s="8"/>
      <c r="H156" s="15">
        <f t="shared" si="7"/>
        <v>0</v>
      </c>
      <c r="I156" s="34">
        <v>86</v>
      </c>
      <c r="J156" s="14">
        <f t="shared" si="8"/>
        <v>0</v>
      </c>
    </row>
    <row r="157" spans="1:10" ht="14.5" x14ac:dyDescent="0.35">
      <c r="A157" s="5">
        <f t="shared" si="6"/>
        <v>151</v>
      </c>
      <c r="B157" s="33" t="s">
        <v>237</v>
      </c>
      <c r="C157" s="33" t="s">
        <v>28</v>
      </c>
      <c r="D157" s="6" t="s">
        <v>790</v>
      </c>
      <c r="E157" s="34">
        <v>11998</v>
      </c>
      <c r="F157" s="26"/>
      <c r="G157" s="9"/>
      <c r="H157" s="15">
        <f t="shared" si="7"/>
        <v>0</v>
      </c>
      <c r="I157" s="34">
        <v>161</v>
      </c>
      <c r="J157" s="14">
        <f t="shared" si="8"/>
        <v>0</v>
      </c>
    </row>
    <row r="158" spans="1:10" ht="14.5" x14ac:dyDescent="0.35">
      <c r="A158" s="5">
        <f t="shared" si="6"/>
        <v>152</v>
      </c>
      <c r="B158" s="33" t="s">
        <v>238</v>
      </c>
      <c r="C158" s="33" t="s">
        <v>239</v>
      </c>
      <c r="D158" s="6" t="s">
        <v>791</v>
      </c>
      <c r="E158" s="34">
        <v>14317</v>
      </c>
      <c r="F158" s="25"/>
      <c r="G158" s="8"/>
      <c r="H158" s="15">
        <f t="shared" si="7"/>
        <v>0</v>
      </c>
      <c r="I158" s="34">
        <v>265</v>
      </c>
      <c r="J158" s="14">
        <f t="shared" si="8"/>
        <v>0</v>
      </c>
    </row>
    <row r="159" spans="1:10" ht="14.5" x14ac:dyDescent="0.35">
      <c r="A159" s="5">
        <f t="shared" si="6"/>
        <v>153</v>
      </c>
      <c r="B159" s="33" t="s">
        <v>240</v>
      </c>
      <c r="C159" s="33" t="s">
        <v>241</v>
      </c>
      <c r="D159" s="6" t="s">
        <v>792</v>
      </c>
      <c r="E159" s="34">
        <v>31152</v>
      </c>
      <c r="F159" s="26"/>
      <c r="G159" s="9"/>
      <c r="H159" s="15">
        <f t="shared" si="7"/>
        <v>0</v>
      </c>
      <c r="I159" s="34">
        <v>265</v>
      </c>
      <c r="J159" s="14">
        <f t="shared" si="8"/>
        <v>0</v>
      </c>
    </row>
    <row r="160" spans="1:10" ht="14.5" x14ac:dyDescent="0.35">
      <c r="A160" s="5">
        <f t="shared" si="6"/>
        <v>154</v>
      </c>
      <c r="B160" s="31" t="s">
        <v>242</v>
      </c>
      <c r="C160" s="33" t="s">
        <v>243</v>
      </c>
      <c r="D160" s="6" t="s">
        <v>793</v>
      </c>
      <c r="E160" s="32">
        <v>7047016632</v>
      </c>
      <c r="F160" s="26"/>
      <c r="G160" s="9"/>
      <c r="H160" s="15">
        <f t="shared" si="7"/>
        <v>0</v>
      </c>
      <c r="I160" s="32">
        <v>513</v>
      </c>
      <c r="J160" s="14">
        <f t="shared" si="8"/>
        <v>0</v>
      </c>
    </row>
    <row r="161" spans="1:10" ht="14.5" x14ac:dyDescent="0.35">
      <c r="A161" s="5">
        <f t="shared" si="6"/>
        <v>155</v>
      </c>
      <c r="B161" s="33" t="s">
        <v>244</v>
      </c>
      <c r="C161" s="33" t="s">
        <v>243</v>
      </c>
      <c r="D161" s="6" t="s">
        <v>794</v>
      </c>
      <c r="E161" s="34" t="s">
        <v>977</v>
      </c>
      <c r="F161" s="26"/>
      <c r="G161" s="9"/>
      <c r="H161" s="15">
        <f t="shared" si="7"/>
        <v>0</v>
      </c>
      <c r="I161" s="34">
        <v>1062</v>
      </c>
      <c r="J161" s="14">
        <f t="shared" si="8"/>
        <v>0</v>
      </c>
    </row>
    <row r="162" spans="1:10" ht="14.5" x14ac:dyDescent="0.35">
      <c r="A162" s="5">
        <f t="shared" si="6"/>
        <v>156</v>
      </c>
      <c r="B162" s="33" t="s">
        <v>245</v>
      </c>
      <c r="C162" s="33" t="s">
        <v>243</v>
      </c>
      <c r="D162" s="6" t="s">
        <v>794</v>
      </c>
      <c r="E162" s="34">
        <v>7047000650</v>
      </c>
      <c r="F162" s="26"/>
      <c r="G162" s="9"/>
      <c r="H162" s="15">
        <f t="shared" si="7"/>
        <v>0</v>
      </c>
      <c r="I162" s="34">
        <v>870</v>
      </c>
      <c r="J162" s="14">
        <f t="shared" si="8"/>
        <v>0</v>
      </c>
    </row>
    <row r="163" spans="1:10" ht="14.5" x14ac:dyDescent="0.35">
      <c r="A163" s="5">
        <f t="shared" si="6"/>
        <v>157</v>
      </c>
      <c r="B163" s="33" t="s">
        <v>246</v>
      </c>
      <c r="C163" s="33" t="s">
        <v>243</v>
      </c>
      <c r="D163" s="6" t="s">
        <v>794</v>
      </c>
      <c r="E163" s="34">
        <v>7047000653</v>
      </c>
      <c r="F163" s="26"/>
      <c r="G163" s="9"/>
      <c r="H163" s="15">
        <f t="shared" si="7"/>
        <v>0</v>
      </c>
      <c r="I163" s="34">
        <v>454</v>
      </c>
      <c r="J163" s="14">
        <f t="shared" si="8"/>
        <v>0</v>
      </c>
    </row>
    <row r="164" spans="1:10" ht="14.5" x14ac:dyDescent="0.35">
      <c r="A164" s="5">
        <f t="shared" si="6"/>
        <v>158</v>
      </c>
      <c r="B164" s="33" t="s">
        <v>247</v>
      </c>
      <c r="C164" s="33" t="s">
        <v>243</v>
      </c>
      <c r="D164" s="6" t="s">
        <v>794</v>
      </c>
      <c r="E164" s="34">
        <v>7047000654</v>
      </c>
      <c r="F164" s="26"/>
      <c r="G164" s="9"/>
      <c r="H164" s="15">
        <f t="shared" si="7"/>
        <v>0</v>
      </c>
      <c r="I164" s="34">
        <v>828</v>
      </c>
      <c r="J164" s="14">
        <f t="shared" si="8"/>
        <v>0</v>
      </c>
    </row>
    <row r="165" spans="1:10" ht="14.5" x14ac:dyDescent="0.35">
      <c r="A165" s="5">
        <f t="shared" si="6"/>
        <v>159</v>
      </c>
      <c r="B165" s="33" t="s">
        <v>248</v>
      </c>
      <c r="C165" s="33" t="s">
        <v>243</v>
      </c>
      <c r="D165" s="6" t="s">
        <v>794</v>
      </c>
      <c r="E165" s="34">
        <v>7047000301</v>
      </c>
      <c r="F165" s="26"/>
      <c r="G165" s="9"/>
      <c r="H165" s="15">
        <f t="shared" si="7"/>
        <v>0</v>
      </c>
      <c r="I165" s="34">
        <v>902</v>
      </c>
      <c r="J165" s="14">
        <f t="shared" si="8"/>
        <v>0</v>
      </c>
    </row>
    <row r="166" spans="1:10" ht="14.5" x14ac:dyDescent="0.35">
      <c r="A166" s="5">
        <f t="shared" si="6"/>
        <v>160</v>
      </c>
      <c r="B166" s="31" t="s">
        <v>249</v>
      </c>
      <c r="C166" s="31" t="s">
        <v>250</v>
      </c>
      <c r="D166" s="6" t="s">
        <v>795</v>
      </c>
      <c r="E166" s="32">
        <v>32103</v>
      </c>
      <c r="F166" s="25"/>
      <c r="G166" s="8"/>
      <c r="H166" s="15">
        <f t="shared" si="7"/>
        <v>0</v>
      </c>
      <c r="I166" s="32">
        <v>118</v>
      </c>
      <c r="J166" s="14">
        <f t="shared" si="8"/>
        <v>0</v>
      </c>
    </row>
    <row r="167" spans="1:10" ht="14.5" x14ac:dyDescent="0.35">
      <c r="A167" s="5">
        <f t="shared" si="6"/>
        <v>161</v>
      </c>
      <c r="B167" s="31" t="s">
        <v>251</v>
      </c>
      <c r="C167" s="31" t="s">
        <v>250</v>
      </c>
      <c r="D167" s="6" t="s">
        <v>796</v>
      </c>
      <c r="E167" s="32">
        <v>32092</v>
      </c>
      <c r="F167" s="26"/>
      <c r="G167" s="9"/>
      <c r="H167" s="15">
        <f t="shared" si="7"/>
        <v>0</v>
      </c>
      <c r="I167" s="32">
        <v>95</v>
      </c>
      <c r="J167" s="14">
        <f t="shared" si="8"/>
        <v>0</v>
      </c>
    </row>
    <row r="168" spans="1:10" ht="14.5" x14ac:dyDescent="0.35">
      <c r="A168" s="5">
        <f t="shared" si="6"/>
        <v>162</v>
      </c>
      <c r="B168" s="31" t="s">
        <v>252</v>
      </c>
      <c r="C168" s="31" t="s">
        <v>253</v>
      </c>
      <c r="D168" s="6" t="s">
        <v>743</v>
      </c>
      <c r="E168" s="32">
        <v>4841</v>
      </c>
      <c r="F168" s="26"/>
      <c r="G168" s="9"/>
      <c r="H168" s="15">
        <f t="shared" si="7"/>
        <v>0</v>
      </c>
      <c r="I168" s="32">
        <v>261</v>
      </c>
      <c r="J168" s="14">
        <f t="shared" si="8"/>
        <v>0</v>
      </c>
    </row>
    <row r="169" spans="1:10" ht="14.5" x14ac:dyDescent="0.35">
      <c r="A169" s="5">
        <f t="shared" si="6"/>
        <v>163</v>
      </c>
      <c r="B169" s="31" t="s">
        <v>254</v>
      </c>
      <c r="C169" s="31" t="s">
        <v>253</v>
      </c>
      <c r="D169" s="6" t="s">
        <v>723</v>
      </c>
      <c r="E169" s="32">
        <v>9063</v>
      </c>
      <c r="F169" s="26"/>
      <c r="G169" s="9"/>
      <c r="H169" s="15">
        <f t="shared" si="7"/>
        <v>0</v>
      </c>
      <c r="I169" s="32">
        <v>157</v>
      </c>
      <c r="J169" s="14">
        <f t="shared" si="8"/>
        <v>0</v>
      </c>
    </row>
    <row r="170" spans="1:10" ht="14.5" x14ac:dyDescent="0.35">
      <c r="A170" s="5">
        <f t="shared" si="6"/>
        <v>164</v>
      </c>
      <c r="B170" s="33" t="s">
        <v>255</v>
      </c>
      <c r="C170" s="33" t="s">
        <v>256</v>
      </c>
      <c r="D170" s="6" t="s">
        <v>735</v>
      </c>
      <c r="E170" s="34">
        <v>43502</v>
      </c>
      <c r="F170" s="26"/>
      <c r="G170" s="9"/>
      <c r="H170" s="15">
        <f t="shared" si="7"/>
        <v>0</v>
      </c>
      <c r="I170" s="34">
        <v>79</v>
      </c>
      <c r="J170" s="14">
        <f t="shared" si="8"/>
        <v>0</v>
      </c>
    </row>
    <row r="171" spans="1:10" ht="14.5" x14ac:dyDescent="0.35">
      <c r="A171" s="5">
        <f t="shared" si="6"/>
        <v>165</v>
      </c>
      <c r="B171" s="33" t="s">
        <v>257</v>
      </c>
      <c r="C171" s="33" t="s">
        <v>256</v>
      </c>
      <c r="D171" s="6" t="s">
        <v>797</v>
      </c>
      <c r="E171" s="34">
        <v>18000</v>
      </c>
      <c r="F171" s="26"/>
      <c r="G171" s="9"/>
      <c r="H171" s="15">
        <f t="shared" si="7"/>
        <v>0</v>
      </c>
      <c r="I171" s="34">
        <v>204</v>
      </c>
      <c r="J171" s="14">
        <f t="shared" si="8"/>
        <v>0</v>
      </c>
    </row>
    <row r="172" spans="1:10" ht="14.5" x14ac:dyDescent="0.35">
      <c r="A172" s="5">
        <f t="shared" si="6"/>
        <v>166</v>
      </c>
      <c r="B172" s="33" t="s">
        <v>258</v>
      </c>
      <c r="C172" s="33" t="s">
        <v>259</v>
      </c>
      <c r="D172" s="6" t="s">
        <v>785</v>
      </c>
      <c r="E172" s="34">
        <v>716</v>
      </c>
      <c r="F172" s="26"/>
      <c r="G172" s="9"/>
      <c r="H172" s="15">
        <f t="shared" si="7"/>
        <v>0</v>
      </c>
      <c r="I172" s="34">
        <v>1207</v>
      </c>
      <c r="J172" s="14">
        <f t="shared" si="8"/>
        <v>0</v>
      </c>
    </row>
    <row r="173" spans="1:10" ht="14.5" x14ac:dyDescent="0.25">
      <c r="A173" s="5">
        <f t="shared" si="6"/>
        <v>167</v>
      </c>
      <c r="B173" s="35" t="s">
        <v>260</v>
      </c>
      <c r="C173" s="35" t="s">
        <v>39</v>
      </c>
      <c r="D173" s="6" t="s">
        <v>709</v>
      </c>
      <c r="E173" s="46">
        <v>13</v>
      </c>
      <c r="F173" s="26"/>
      <c r="G173" s="9"/>
      <c r="H173" s="15">
        <f t="shared" si="7"/>
        <v>0</v>
      </c>
      <c r="I173" s="42">
        <v>48</v>
      </c>
      <c r="J173" s="14">
        <f t="shared" si="8"/>
        <v>0</v>
      </c>
    </row>
    <row r="174" spans="1:10" ht="14.5" x14ac:dyDescent="0.35">
      <c r="A174" s="5">
        <f t="shared" si="6"/>
        <v>168</v>
      </c>
      <c r="B174" s="33" t="s">
        <v>261</v>
      </c>
      <c r="C174" s="35" t="s">
        <v>39</v>
      </c>
      <c r="D174" s="6" t="s">
        <v>760</v>
      </c>
      <c r="E174" s="34">
        <v>35</v>
      </c>
      <c r="F174" s="26"/>
      <c r="G174" s="9"/>
      <c r="H174" s="15">
        <f t="shared" si="7"/>
        <v>0</v>
      </c>
      <c r="I174" s="34">
        <v>156</v>
      </c>
      <c r="J174" s="14">
        <f t="shared" si="8"/>
        <v>0</v>
      </c>
    </row>
    <row r="175" spans="1:10" ht="14.5" x14ac:dyDescent="0.25">
      <c r="A175" s="5">
        <f t="shared" si="6"/>
        <v>169</v>
      </c>
      <c r="B175" s="62" t="s">
        <v>1038</v>
      </c>
      <c r="C175" s="47" t="s">
        <v>39</v>
      </c>
      <c r="D175" s="6" t="s">
        <v>798</v>
      </c>
      <c r="E175" s="37">
        <v>52900</v>
      </c>
      <c r="F175" s="25"/>
      <c r="G175" s="8"/>
      <c r="H175" s="15">
        <f t="shared" si="7"/>
        <v>0</v>
      </c>
      <c r="I175" s="37">
        <v>631</v>
      </c>
      <c r="J175" s="14">
        <f t="shared" si="8"/>
        <v>0</v>
      </c>
    </row>
    <row r="176" spans="1:10" ht="14.5" x14ac:dyDescent="0.35">
      <c r="A176" s="5">
        <f t="shared" si="6"/>
        <v>170</v>
      </c>
      <c r="B176" s="31" t="s">
        <v>262</v>
      </c>
      <c r="C176" s="47" t="s">
        <v>39</v>
      </c>
      <c r="D176" s="6" t="s">
        <v>799</v>
      </c>
      <c r="E176" s="32">
        <v>4340</v>
      </c>
      <c r="F176" s="25"/>
      <c r="G176" s="8"/>
      <c r="H176" s="15">
        <f t="shared" si="7"/>
        <v>0</v>
      </c>
      <c r="I176" s="32">
        <v>118</v>
      </c>
      <c r="J176" s="14">
        <f t="shared" si="8"/>
        <v>0</v>
      </c>
    </row>
    <row r="177" spans="1:10" ht="14.5" x14ac:dyDescent="0.35">
      <c r="A177" s="5">
        <f t="shared" si="6"/>
        <v>171</v>
      </c>
      <c r="B177" s="31" t="s">
        <v>263</v>
      </c>
      <c r="C177" s="47" t="s">
        <v>39</v>
      </c>
      <c r="D177" s="6" t="s">
        <v>800</v>
      </c>
      <c r="E177" s="32">
        <v>20</v>
      </c>
      <c r="F177" s="25"/>
      <c r="G177" s="8"/>
      <c r="H177" s="15">
        <f t="shared" si="7"/>
        <v>0</v>
      </c>
      <c r="I177" s="32">
        <v>224</v>
      </c>
      <c r="J177" s="14">
        <f t="shared" si="8"/>
        <v>0</v>
      </c>
    </row>
    <row r="178" spans="1:10" ht="14.5" x14ac:dyDescent="0.35">
      <c r="A178" s="5">
        <f t="shared" si="6"/>
        <v>172</v>
      </c>
      <c r="B178" s="33" t="s">
        <v>264</v>
      </c>
      <c r="C178" s="33" t="s">
        <v>14</v>
      </c>
      <c r="D178" s="6" t="s">
        <v>801</v>
      </c>
      <c r="E178" s="34">
        <v>78000075</v>
      </c>
      <c r="F178" s="26"/>
      <c r="G178" s="9"/>
      <c r="H178" s="15">
        <f t="shared" si="7"/>
        <v>0</v>
      </c>
      <c r="I178" s="34">
        <v>1097</v>
      </c>
      <c r="J178" s="14">
        <f t="shared" si="8"/>
        <v>0</v>
      </c>
    </row>
    <row r="179" spans="1:10" ht="14.5" x14ac:dyDescent="0.35">
      <c r="A179" s="5">
        <f t="shared" si="6"/>
        <v>173</v>
      </c>
      <c r="B179" s="33" t="s">
        <v>265</v>
      </c>
      <c r="C179" s="33" t="s">
        <v>14</v>
      </c>
      <c r="D179" s="6" t="s">
        <v>802</v>
      </c>
      <c r="E179" s="34">
        <v>75991004</v>
      </c>
      <c r="F179" s="29"/>
      <c r="G179" s="11"/>
      <c r="H179" s="15">
        <f t="shared" si="7"/>
        <v>0</v>
      </c>
      <c r="I179" s="34">
        <v>1009</v>
      </c>
      <c r="J179" s="14">
        <f t="shared" si="8"/>
        <v>0</v>
      </c>
    </row>
    <row r="180" spans="1:10" ht="14.5" x14ac:dyDescent="0.35">
      <c r="A180" s="5">
        <f t="shared" si="6"/>
        <v>174</v>
      </c>
      <c r="B180" s="33" t="s">
        <v>266</v>
      </c>
      <c r="C180" s="33" t="s">
        <v>14</v>
      </c>
      <c r="D180" s="6" t="s">
        <v>801</v>
      </c>
      <c r="E180" s="34">
        <v>78000691</v>
      </c>
      <c r="F180" s="25"/>
      <c r="G180" s="8"/>
      <c r="H180" s="15">
        <f t="shared" si="7"/>
        <v>0</v>
      </c>
      <c r="I180" s="34">
        <v>126</v>
      </c>
      <c r="J180" s="14">
        <f t="shared" si="8"/>
        <v>0</v>
      </c>
    </row>
    <row r="181" spans="1:10" ht="14.5" x14ac:dyDescent="0.35">
      <c r="A181" s="5">
        <f t="shared" si="6"/>
        <v>175</v>
      </c>
      <c r="B181" s="33" t="s">
        <v>267</v>
      </c>
      <c r="C181" s="33" t="s">
        <v>14</v>
      </c>
      <c r="D181" s="6" t="s">
        <v>801</v>
      </c>
      <c r="E181" s="34">
        <v>78000867</v>
      </c>
      <c r="F181" s="26"/>
      <c r="G181" s="9"/>
      <c r="H181" s="15">
        <f t="shared" si="7"/>
        <v>0</v>
      </c>
      <c r="I181" s="34">
        <v>246</v>
      </c>
      <c r="J181" s="14">
        <f t="shared" si="8"/>
        <v>0</v>
      </c>
    </row>
    <row r="182" spans="1:10" ht="14.5" x14ac:dyDescent="0.35">
      <c r="A182" s="5">
        <f t="shared" si="6"/>
        <v>176</v>
      </c>
      <c r="B182" s="33" t="s">
        <v>268</v>
      </c>
      <c r="C182" s="33" t="s">
        <v>14</v>
      </c>
      <c r="D182" s="6" t="s">
        <v>801</v>
      </c>
      <c r="E182" s="34">
        <v>78000686</v>
      </c>
      <c r="F182" s="25"/>
      <c r="G182" s="8"/>
      <c r="H182" s="15">
        <f t="shared" si="7"/>
        <v>0</v>
      </c>
      <c r="I182" s="34">
        <v>178</v>
      </c>
      <c r="J182" s="14">
        <f t="shared" si="8"/>
        <v>0</v>
      </c>
    </row>
    <row r="183" spans="1:10" ht="14.5" x14ac:dyDescent="0.35">
      <c r="A183" s="5">
        <f t="shared" si="6"/>
        <v>177</v>
      </c>
      <c r="B183" s="33" t="s">
        <v>269</v>
      </c>
      <c r="C183" s="33" t="s">
        <v>14</v>
      </c>
      <c r="D183" s="6" t="s">
        <v>737</v>
      </c>
      <c r="E183" s="34">
        <v>78002496</v>
      </c>
      <c r="F183" s="26"/>
      <c r="G183" s="9"/>
      <c r="H183" s="15">
        <f t="shared" si="7"/>
        <v>0</v>
      </c>
      <c r="I183" s="34">
        <v>348</v>
      </c>
      <c r="J183" s="14">
        <f t="shared" si="8"/>
        <v>0</v>
      </c>
    </row>
    <row r="184" spans="1:10" s="58" customFormat="1" ht="14.5" x14ac:dyDescent="0.35">
      <c r="A184" s="49">
        <f t="shared" si="6"/>
        <v>178</v>
      </c>
      <c r="B184" s="51" t="s">
        <v>1035</v>
      </c>
      <c r="C184" s="51"/>
      <c r="D184" s="52"/>
      <c r="E184" s="59"/>
      <c r="F184" s="60"/>
      <c r="G184" s="61"/>
      <c r="H184" s="56">
        <f t="shared" si="7"/>
        <v>0</v>
      </c>
      <c r="I184" s="59"/>
      <c r="J184" s="57">
        <f t="shared" si="8"/>
        <v>0</v>
      </c>
    </row>
    <row r="185" spans="1:10" ht="14.5" x14ac:dyDescent="0.35">
      <c r="A185" s="5">
        <f t="shared" si="6"/>
        <v>179</v>
      </c>
      <c r="B185" s="33" t="s">
        <v>270</v>
      </c>
      <c r="C185" s="33" t="s">
        <v>14</v>
      </c>
      <c r="D185" s="6" t="s">
        <v>803</v>
      </c>
      <c r="E185" s="34">
        <v>78000708</v>
      </c>
      <c r="F185" s="26"/>
      <c r="G185" s="9"/>
      <c r="H185" s="15">
        <f t="shared" si="7"/>
        <v>0</v>
      </c>
      <c r="I185" s="34">
        <v>461</v>
      </c>
      <c r="J185" s="14">
        <f t="shared" si="8"/>
        <v>0</v>
      </c>
    </row>
    <row r="186" spans="1:10" ht="14.5" x14ac:dyDescent="0.35">
      <c r="A186" s="5">
        <f t="shared" si="6"/>
        <v>180</v>
      </c>
      <c r="B186" s="33" t="s">
        <v>271</v>
      </c>
      <c r="C186" s="33" t="s">
        <v>14</v>
      </c>
      <c r="D186" s="6" t="s">
        <v>706</v>
      </c>
      <c r="E186" s="34">
        <v>78000913</v>
      </c>
      <c r="F186" s="25"/>
      <c r="G186" s="8"/>
      <c r="H186" s="15">
        <f t="shared" si="7"/>
        <v>0</v>
      </c>
      <c r="I186" s="34">
        <v>226</v>
      </c>
      <c r="J186" s="14">
        <f t="shared" si="8"/>
        <v>0</v>
      </c>
    </row>
    <row r="187" spans="1:10" ht="14.5" x14ac:dyDescent="0.35">
      <c r="A187" s="5">
        <f t="shared" si="6"/>
        <v>181</v>
      </c>
      <c r="B187" s="31" t="s">
        <v>272</v>
      </c>
      <c r="C187" s="33" t="s">
        <v>14</v>
      </c>
      <c r="D187" s="20" t="s">
        <v>758</v>
      </c>
      <c r="E187" s="32">
        <v>78003596</v>
      </c>
      <c r="F187" s="25"/>
      <c r="G187" s="8"/>
      <c r="H187" s="15">
        <f t="shared" si="7"/>
        <v>0</v>
      </c>
      <c r="I187" s="32">
        <v>103</v>
      </c>
      <c r="J187" s="14">
        <f t="shared" si="8"/>
        <v>0</v>
      </c>
    </row>
    <row r="188" spans="1:10" ht="14.5" x14ac:dyDescent="0.35">
      <c r="A188" s="5">
        <f t="shared" si="6"/>
        <v>182</v>
      </c>
      <c r="B188" s="31" t="s">
        <v>273</v>
      </c>
      <c r="C188" s="33" t="s">
        <v>14</v>
      </c>
      <c r="D188" s="6" t="s">
        <v>737</v>
      </c>
      <c r="E188" s="32">
        <v>78002504</v>
      </c>
      <c r="F188" s="26"/>
      <c r="G188" s="9"/>
      <c r="H188" s="15">
        <f t="shared" si="7"/>
        <v>0</v>
      </c>
      <c r="I188" s="32">
        <v>259</v>
      </c>
      <c r="J188" s="14">
        <f t="shared" si="8"/>
        <v>0</v>
      </c>
    </row>
    <row r="189" spans="1:10" ht="14.5" x14ac:dyDescent="0.35">
      <c r="A189" s="5">
        <f t="shared" si="6"/>
        <v>183</v>
      </c>
      <c r="B189" s="31" t="s">
        <v>274</v>
      </c>
      <c r="C189" s="33" t="s">
        <v>14</v>
      </c>
      <c r="D189" s="6" t="s">
        <v>804</v>
      </c>
      <c r="E189" s="32">
        <v>78000820</v>
      </c>
      <c r="F189" s="25"/>
      <c r="G189" s="8"/>
      <c r="H189" s="15">
        <f t="shared" si="7"/>
        <v>0</v>
      </c>
      <c r="I189" s="32">
        <v>230</v>
      </c>
      <c r="J189" s="14">
        <f t="shared" si="8"/>
        <v>0</v>
      </c>
    </row>
    <row r="190" spans="1:10" ht="14.5" x14ac:dyDescent="0.35">
      <c r="A190" s="5">
        <f t="shared" si="6"/>
        <v>184</v>
      </c>
      <c r="B190" s="31" t="s">
        <v>275</v>
      </c>
      <c r="C190" s="33" t="s">
        <v>14</v>
      </c>
      <c r="D190" s="6" t="s">
        <v>805</v>
      </c>
      <c r="E190" s="32">
        <v>78000815</v>
      </c>
      <c r="F190" s="28"/>
      <c r="G190" s="12"/>
      <c r="H190" s="15">
        <f t="shared" si="7"/>
        <v>0</v>
      </c>
      <c r="I190" s="32">
        <v>206</v>
      </c>
      <c r="J190" s="14">
        <f t="shared" si="8"/>
        <v>0</v>
      </c>
    </row>
    <row r="191" spans="1:10" ht="14.5" x14ac:dyDescent="0.35">
      <c r="A191" s="5">
        <f t="shared" si="6"/>
        <v>185</v>
      </c>
      <c r="B191" s="31" t="s">
        <v>276</v>
      </c>
      <c r="C191" s="33" t="s">
        <v>14</v>
      </c>
      <c r="D191" s="6" t="s">
        <v>806</v>
      </c>
      <c r="E191" s="32">
        <v>78000728</v>
      </c>
      <c r="F191" s="25"/>
      <c r="G191" s="8"/>
      <c r="H191" s="15">
        <f t="shared" si="7"/>
        <v>0</v>
      </c>
      <c r="I191" s="32">
        <v>236</v>
      </c>
      <c r="J191" s="14">
        <f t="shared" si="8"/>
        <v>0</v>
      </c>
    </row>
    <row r="192" spans="1:10" ht="14.5" x14ac:dyDescent="0.35">
      <c r="A192" s="5">
        <f t="shared" si="6"/>
        <v>186</v>
      </c>
      <c r="B192" s="31" t="s">
        <v>277</v>
      </c>
      <c r="C192" s="31" t="s">
        <v>278</v>
      </c>
      <c r="D192" s="6" t="s">
        <v>807</v>
      </c>
      <c r="E192" s="32">
        <v>78001358</v>
      </c>
      <c r="F192" s="25"/>
      <c r="G192" s="8"/>
      <c r="H192" s="15">
        <f t="shared" si="7"/>
        <v>0</v>
      </c>
      <c r="I192" s="32">
        <v>93</v>
      </c>
      <c r="J192" s="14">
        <f t="shared" si="8"/>
        <v>0</v>
      </c>
    </row>
    <row r="193" spans="1:10" ht="14.5" x14ac:dyDescent="0.35">
      <c r="A193" s="5">
        <f t="shared" si="6"/>
        <v>187</v>
      </c>
      <c r="B193" s="31" t="s">
        <v>279</v>
      </c>
      <c r="C193" s="31" t="s">
        <v>278</v>
      </c>
      <c r="D193" s="6" t="s">
        <v>807</v>
      </c>
      <c r="E193" s="32">
        <v>78001356</v>
      </c>
      <c r="F193" s="26"/>
      <c r="G193" s="9"/>
      <c r="H193" s="15">
        <f t="shared" si="7"/>
        <v>0</v>
      </c>
      <c r="I193" s="32">
        <v>109</v>
      </c>
      <c r="J193" s="14">
        <f t="shared" si="8"/>
        <v>0</v>
      </c>
    </row>
    <row r="194" spans="1:10" ht="14.5" x14ac:dyDescent="0.35">
      <c r="A194" s="5">
        <f t="shared" si="6"/>
        <v>188</v>
      </c>
      <c r="B194" s="31" t="s">
        <v>280</v>
      </c>
      <c r="C194" s="31" t="s">
        <v>278</v>
      </c>
      <c r="D194" s="6" t="s">
        <v>807</v>
      </c>
      <c r="E194" s="32">
        <v>78001213</v>
      </c>
      <c r="F194" s="25"/>
      <c r="G194" s="8"/>
      <c r="H194" s="15">
        <f t="shared" si="7"/>
        <v>0</v>
      </c>
      <c r="I194" s="32">
        <v>114</v>
      </c>
      <c r="J194" s="14">
        <f t="shared" si="8"/>
        <v>0</v>
      </c>
    </row>
    <row r="195" spans="1:10" ht="14.5" x14ac:dyDescent="0.35">
      <c r="A195" s="5">
        <f t="shared" si="6"/>
        <v>189</v>
      </c>
      <c r="B195" s="31" t="s">
        <v>281</v>
      </c>
      <c r="C195" s="31" t="s">
        <v>278</v>
      </c>
      <c r="D195" s="6" t="s">
        <v>807</v>
      </c>
      <c r="E195" s="32">
        <v>78001247</v>
      </c>
      <c r="F195" s="25"/>
      <c r="G195" s="8"/>
      <c r="H195" s="15">
        <f t="shared" si="7"/>
        <v>0</v>
      </c>
      <c r="I195" s="32">
        <v>91</v>
      </c>
      <c r="J195" s="14">
        <f t="shared" si="8"/>
        <v>0</v>
      </c>
    </row>
    <row r="196" spans="1:10" ht="14.5" x14ac:dyDescent="0.35">
      <c r="A196" s="5">
        <f t="shared" si="6"/>
        <v>190</v>
      </c>
      <c r="B196" s="31" t="s">
        <v>282</v>
      </c>
      <c r="C196" s="31" t="s">
        <v>278</v>
      </c>
      <c r="D196" s="6" t="s">
        <v>808</v>
      </c>
      <c r="E196" s="32">
        <v>78001459</v>
      </c>
      <c r="F196" s="26"/>
      <c r="G196" s="9"/>
      <c r="H196" s="15">
        <f t="shared" si="7"/>
        <v>0</v>
      </c>
      <c r="I196" s="32">
        <v>196</v>
      </c>
      <c r="J196" s="14">
        <f t="shared" si="8"/>
        <v>0</v>
      </c>
    </row>
    <row r="197" spans="1:10" ht="14.5" x14ac:dyDescent="0.35">
      <c r="A197" s="5">
        <f t="shared" si="6"/>
        <v>191</v>
      </c>
      <c r="B197" s="31" t="s">
        <v>283</v>
      </c>
      <c r="C197" s="31" t="s">
        <v>278</v>
      </c>
      <c r="D197" s="6" t="s">
        <v>809</v>
      </c>
      <c r="E197" s="32">
        <v>78001387</v>
      </c>
      <c r="F197" s="26"/>
      <c r="G197" s="9"/>
      <c r="H197" s="15">
        <f t="shared" si="7"/>
        <v>0</v>
      </c>
      <c r="I197" s="32">
        <v>257</v>
      </c>
      <c r="J197" s="14">
        <f t="shared" si="8"/>
        <v>0</v>
      </c>
    </row>
    <row r="198" spans="1:10" ht="14.5" x14ac:dyDescent="0.35">
      <c r="A198" s="5">
        <f t="shared" si="6"/>
        <v>192</v>
      </c>
      <c r="B198" s="33" t="s">
        <v>284</v>
      </c>
      <c r="C198" s="33" t="s">
        <v>285</v>
      </c>
      <c r="D198" s="6" t="s">
        <v>779</v>
      </c>
      <c r="E198" s="34">
        <v>4800126640</v>
      </c>
      <c r="F198" s="25"/>
      <c r="G198" s="8"/>
      <c r="H198" s="15">
        <f t="shared" si="7"/>
        <v>0</v>
      </c>
      <c r="I198" s="34">
        <v>101</v>
      </c>
      <c r="J198" s="14">
        <f t="shared" si="8"/>
        <v>0</v>
      </c>
    </row>
    <row r="199" spans="1:10" ht="14.5" x14ac:dyDescent="0.35">
      <c r="A199" s="5">
        <f t="shared" ref="A199:A262" si="9">ROW(199:199)-6</f>
        <v>193</v>
      </c>
      <c r="B199" s="33" t="s">
        <v>286</v>
      </c>
      <c r="C199" s="33" t="s">
        <v>285</v>
      </c>
      <c r="D199" s="6" t="s">
        <v>801</v>
      </c>
      <c r="E199" s="34">
        <v>4800125617</v>
      </c>
      <c r="F199" s="26"/>
      <c r="G199" s="9"/>
      <c r="H199" s="15">
        <f t="shared" ref="H199:H262" si="10">ROUND((1+G$3)*G199,2)</f>
        <v>0</v>
      </c>
      <c r="I199" s="34">
        <v>222</v>
      </c>
      <c r="J199" s="14">
        <f t="shared" ref="J199:J262" si="11">H199*I199</f>
        <v>0</v>
      </c>
    </row>
    <row r="200" spans="1:10" ht="14.5" x14ac:dyDescent="0.35">
      <c r="A200" s="5">
        <f t="shared" si="9"/>
        <v>194</v>
      </c>
      <c r="B200" s="33" t="s">
        <v>287</v>
      </c>
      <c r="C200" s="33" t="s">
        <v>285</v>
      </c>
      <c r="D200" s="6" t="s">
        <v>738</v>
      </c>
      <c r="E200" s="34">
        <v>4800126530</v>
      </c>
      <c r="F200" s="26"/>
      <c r="G200" s="9"/>
      <c r="H200" s="15">
        <f t="shared" si="10"/>
        <v>0</v>
      </c>
      <c r="I200" s="34">
        <v>235</v>
      </c>
      <c r="J200" s="14">
        <f t="shared" si="11"/>
        <v>0</v>
      </c>
    </row>
    <row r="201" spans="1:10" ht="14.5" x14ac:dyDescent="0.25">
      <c r="A201" s="5">
        <f t="shared" si="9"/>
        <v>195</v>
      </c>
      <c r="B201" s="36" t="s">
        <v>288</v>
      </c>
      <c r="C201" s="36" t="s">
        <v>285</v>
      </c>
      <c r="D201" s="6" t="s">
        <v>710</v>
      </c>
      <c r="E201" s="37">
        <v>84135696</v>
      </c>
      <c r="F201" s="25"/>
      <c r="G201" s="8"/>
      <c r="H201" s="15">
        <f t="shared" si="10"/>
        <v>0</v>
      </c>
      <c r="I201" s="37">
        <v>124</v>
      </c>
      <c r="J201" s="14">
        <f t="shared" si="11"/>
        <v>0</v>
      </c>
    </row>
    <row r="202" spans="1:10" ht="14.5" x14ac:dyDescent="0.35">
      <c r="A202" s="5">
        <f t="shared" si="9"/>
        <v>196</v>
      </c>
      <c r="B202" s="33" t="s">
        <v>289</v>
      </c>
      <c r="C202" s="33" t="s">
        <v>285</v>
      </c>
      <c r="D202" s="6" t="s">
        <v>35</v>
      </c>
      <c r="E202" s="34">
        <v>35472</v>
      </c>
      <c r="F202" s="26"/>
      <c r="G202" s="9"/>
      <c r="H202" s="15">
        <f t="shared" si="10"/>
        <v>0</v>
      </c>
      <c r="I202" s="34">
        <v>127</v>
      </c>
      <c r="J202" s="14">
        <f t="shared" si="11"/>
        <v>0</v>
      </c>
    </row>
    <row r="203" spans="1:10" ht="14.5" x14ac:dyDescent="0.35">
      <c r="A203" s="5">
        <f t="shared" si="9"/>
        <v>197</v>
      </c>
      <c r="B203" s="33" t="s">
        <v>290</v>
      </c>
      <c r="C203" s="33" t="s">
        <v>291</v>
      </c>
      <c r="D203" s="6" t="s">
        <v>810</v>
      </c>
      <c r="E203" s="34" t="s">
        <v>978</v>
      </c>
      <c r="F203" s="25"/>
      <c r="G203" s="8"/>
      <c r="H203" s="15">
        <f t="shared" si="10"/>
        <v>0</v>
      </c>
      <c r="I203" s="34">
        <v>365</v>
      </c>
      <c r="J203" s="14">
        <f t="shared" si="11"/>
        <v>0</v>
      </c>
    </row>
    <row r="204" spans="1:10" ht="14.5" x14ac:dyDescent="0.35">
      <c r="A204" s="5">
        <f t="shared" si="9"/>
        <v>198</v>
      </c>
      <c r="B204" s="31" t="s">
        <v>292</v>
      </c>
      <c r="C204" s="31" t="s">
        <v>293</v>
      </c>
      <c r="D204" s="6" t="s">
        <v>723</v>
      </c>
      <c r="E204" s="32">
        <v>10001654</v>
      </c>
      <c r="F204" s="25"/>
      <c r="G204" s="8"/>
      <c r="H204" s="15">
        <f t="shared" si="10"/>
        <v>0</v>
      </c>
      <c r="I204" s="32">
        <v>202</v>
      </c>
      <c r="J204" s="14">
        <f t="shared" si="11"/>
        <v>0</v>
      </c>
    </row>
    <row r="205" spans="1:10" ht="14.5" x14ac:dyDescent="0.35">
      <c r="A205" s="5">
        <f t="shared" si="9"/>
        <v>199</v>
      </c>
      <c r="B205" s="31" t="s">
        <v>294</v>
      </c>
      <c r="C205" s="31" t="s">
        <v>293</v>
      </c>
      <c r="D205" s="6" t="s">
        <v>811</v>
      </c>
      <c r="E205" s="32">
        <v>10003280</v>
      </c>
      <c r="F205" s="25"/>
      <c r="G205" s="8"/>
      <c r="H205" s="15">
        <f t="shared" si="10"/>
        <v>0</v>
      </c>
      <c r="I205" s="32">
        <v>124</v>
      </c>
      <c r="J205" s="14">
        <f t="shared" si="11"/>
        <v>0</v>
      </c>
    </row>
    <row r="206" spans="1:10" ht="14.5" x14ac:dyDescent="0.35">
      <c r="A206" s="5">
        <f t="shared" si="9"/>
        <v>200</v>
      </c>
      <c r="B206" s="33" t="s">
        <v>295</v>
      </c>
      <c r="C206" s="33" t="s">
        <v>20</v>
      </c>
      <c r="D206" s="6" t="s">
        <v>734</v>
      </c>
      <c r="E206" s="34">
        <v>31483</v>
      </c>
      <c r="F206" s="27"/>
      <c r="G206" s="10"/>
      <c r="H206" s="15">
        <f t="shared" si="10"/>
        <v>0</v>
      </c>
      <c r="I206" s="34">
        <v>50</v>
      </c>
      <c r="J206" s="14">
        <f t="shared" si="11"/>
        <v>0</v>
      </c>
    </row>
    <row r="207" spans="1:10" ht="14.5" x14ac:dyDescent="0.35">
      <c r="A207" s="5">
        <f t="shared" si="9"/>
        <v>201</v>
      </c>
      <c r="B207" s="31" t="s">
        <v>296</v>
      </c>
      <c r="C207" s="31" t="s">
        <v>297</v>
      </c>
      <c r="D207" s="6" t="s">
        <v>812</v>
      </c>
      <c r="E207" s="32">
        <v>25444</v>
      </c>
      <c r="F207" s="25"/>
      <c r="G207" s="8"/>
      <c r="H207" s="15">
        <f t="shared" si="10"/>
        <v>0</v>
      </c>
      <c r="I207" s="32">
        <v>209</v>
      </c>
      <c r="J207" s="14">
        <f t="shared" si="11"/>
        <v>0</v>
      </c>
    </row>
    <row r="208" spans="1:10" ht="14.5" x14ac:dyDescent="0.35">
      <c r="A208" s="5">
        <f t="shared" si="9"/>
        <v>202</v>
      </c>
      <c r="B208" s="31" t="s">
        <v>298</v>
      </c>
      <c r="C208" s="31" t="s">
        <v>297</v>
      </c>
      <c r="D208" s="6" t="s">
        <v>743</v>
      </c>
      <c r="E208" s="32">
        <v>16759</v>
      </c>
      <c r="F208" s="25"/>
      <c r="G208" s="8"/>
      <c r="H208" s="15">
        <f t="shared" si="10"/>
        <v>0</v>
      </c>
      <c r="I208" s="32">
        <v>165</v>
      </c>
      <c r="J208" s="14">
        <f t="shared" si="11"/>
        <v>0</v>
      </c>
    </row>
    <row r="209" spans="1:10" ht="14.5" x14ac:dyDescent="0.35">
      <c r="A209" s="5">
        <f t="shared" si="9"/>
        <v>203</v>
      </c>
      <c r="B209" s="31" t="s">
        <v>299</v>
      </c>
      <c r="C209" s="31" t="s">
        <v>297</v>
      </c>
      <c r="D209" s="6" t="s">
        <v>813</v>
      </c>
      <c r="E209" s="32">
        <v>4330</v>
      </c>
      <c r="F209" s="25"/>
      <c r="G209" s="8"/>
      <c r="H209" s="15">
        <f t="shared" si="10"/>
        <v>0</v>
      </c>
      <c r="I209" s="32">
        <v>49</v>
      </c>
      <c r="J209" s="14">
        <f t="shared" si="11"/>
        <v>0</v>
      </c>
    </row>
    <row r="210" spans="1:10" s="58" customFormat="1" ht="14.5" x14ac:dyDescent="0.35">
      <c r="A210" s="49">
        <f t="shared" si="9"/>
        <v>204</v>
      </c>
      <c r="B210" s="50" t="s">
        <v>1035</v>
      </c>
      <c r="C210" s="50"/>
      <c r="D210" s="52"/>
      <c r="E210" s="53"/>
      <c r="F210" s="54"/>
      <c r="G210" s="55"/>
      <c r="H210" s="56">
        <f t="shared" si="10"/>
        <v>0</v>
      </c>
      <c r="I210" s="53"/>
      <c r="J210" s="57">
        <f t="shared" si="11"/>
        <v>0</v>
      </c>
    </row>
    <row r="211" spans="1:10" s="58" customFormat="1" ht="14.5" x14ac:dyDescent="0.35">
      <c r="A211" s="49">
        <f t="shared" si="9"/>
        <v>205</v>
      </c>
      <c r="B211" s="50" t="s">
        <v>1035</v>
      </c>
      <c r="C211" s="50"/>
      <c r="D211" s="52"/>
      <c r="E211" s="53"/>
      <c r="F211" s="54"/>
      <c r="G211" s="55"/>
      <c r="H211" s="56">
        <f t="shared" si="10"/>
        <v>0</v>
      </c>
      <c r="I211" s="53"/>
      <c r="J211" s="57">
        <f t="shared" si="11"/>
        <v>0</v>
      </c>
    </row>
    <row r="212" spans="1:10" s="58" customFormat="1" ht="14.5" x14ac:dyDescent="0.35">
      <c r="A212" s="49">
        <f t="shared" si="9"/>
        <v>206</v>
      </c>
      <c r="B212" s="50" t="s">
        <v>1035</v>
      </c>
      <c r="C212" s="50"/>
      <c r="D212" s="52"/>
      <c r="E212" s="53"/>
      <c r="F212" s="60"/>
      <c r="G212" s="61"/>
      <c r="H212" s="56">
        <f t="shared" si="10"/>
        <v>0</v>
      </c>
      <c r="I212" s="53"/>
      <c r="J212" s="57">
        <f t="shared" si="11"/>
        <v>0</v>
      </c>
    </row>
    <row r="213" spans="1:10" ht="14.5" x14ac:dyDescent="0.35">
      <c r="A213" s="5">
        <f t="shared" si="9"/>
        <v>207</v>
      </c>
      <c r="B213" s="33" t="s">
        <v>300</v>
      </c>
      <c r="C213" s="33" t="s">
        <v>301</v>
      </c>
      <c r="D213" s="6" t="s">
        <v>815</v>
      </c>
      <c r="E213" s="34">
        <v>31614</v>
      </c>
      <c r="F213" s="26"/>
      <c r="G213" s="9"/>
      <c r="H213" s="15">
        <f t="shared" si="10"/>
        <v>0</v>
      </c>
      <c r="I213" s="34">
        <v>334</v>
      </c>
      <c r="J213" s="14">
        <f t="shared" si="11"/>
        <v>0</v>
      </c>
    </row>
    <row r="214" spans="1:10" ht="14.5" x14ac:dyDescent="0.35">
      <c r="A214" s="5">
        <f t="shared" si="9"/>
        <v>208</v>
      </c>
      <c r="B214" s="33" t="s">
        <v>302</v>
      </c>
      <c r="C214" s="33" t="s">
        <v>303</v>
      </c>
      <c r="D214" s="6" t="s">
        <v>816</v>
      </c>
      <c r="E214" s="34">
        <v>8481</v>
      </c>
      <c r="F214" s="26"/>
      <c r="G214" s="9"/>
      <c r="H214" s="15">
        <f t="shared" si="10"/>
        <v>0</v>
      </c>
      <c r="I214" s="34">
        <v>131</v>
      </c>
      <c r="J214" s="14">
        <f t="shared" si="11"/>
        <v>0</v>
      </c>
    </row>
    <row r="215" spans="1:10" ht="14.5" x14ac:dyDescent="0.35">
      <c r="A215" s="5">
        <f t="shared" si="9"/>
        <v>209</v>
      </c>
      <c r="B215" s="33" t="s">
        <v>304</v>
      </c>
      <c r="C215" s="33" t="s">
        <v>303</v>
      </c>
      <c r="D215" s="6" t="s">
        <v>817</v>
      </c>
      <c r="E215" s="34">
        <v>9100</v>
      </c>
      <c r="F215" s="25"/>
      <c r="G215" s="8"/>
      <c r="H215" s="15">
        <f t="shared" si="10"/>
        <v>0</v>
      </c>
      <c r="I215" s="34">
        <v>125</v>
      </c>
      <c r="J215" s="14">
        <f t="shared" si="11"/>
        <v>0</v>
      </c>
    </row>
    <row r="216" spans="1:10" ht="14.5" x14ac:dyDescent="0.35">
      <c r="A216" s="5">
        <f t="shared" si="9"/>
        <v>210</v>
      </c>
      <c r="B216" s="31" t="s">
        <v>305</v>
      </c>
      <c r="C216" s="31" t="s">
        <v>306</v>
      </c>
      <c r="D216" s="6" t="s">
        <v>818</v>
      </c>
      <c r="E216" s="32">
        <v>4802627</v>
      </c>
      <c r="F216" s="26"/>
      <c r="G216" s="9"/>
      <c r="H216" s="15">
        <f t="shared" si="10"/>
        <v>0</v>
      </c>
      <c r="I216" s="32">
        <v>44</v>
      </c>
      <c r="J216" s="14">
        <f t="shared" si="11"/>
        <v>0</v>
      </c>
    </row>
    <row r="217" spans="1:10" ht="14.5" x14ac:dyDescent="0.35">
      <c r="A217" s="5">
        <f t="shared" si="9"/>
        <v>211</v>
      </c>
      <c r="B217" s="31" t="s">
        <v>307</v>
      </c>
      <c r="C217" s="31" t="s">
        <v>306</v>
      </c>
      <c r="D217" s="6" t="s">
        <v>819</v>
      </c>
      <c r="E217" s="32">
        <v>4802753</v>
      </c>
      <c r="F217" s="26"/>
      <c r="G217" s="9"/>
      <c r="H217" s="15">
        <f t="shared" si="10"/>
        <v>0</v>
      </c>
      <c r="I217" s="32">
        <v>79</v>
      </c>
      <c r="J217" s="14">
        <f t="shared" si="11"/>
        <v>0</v>
      </c>
    </row>
    <row r="218" spans="1:10" ht="14.5" x14ac:dyDescent="0.35">
      <c r="A218" s="5">
        <f t="shared" si="9"/>
        <v>212</v>
      </c>
      <c r="B218" s="33" t="s">
        <v>308</v>
      </c>
      <c r="C218" s="33" t="s">
        <v>17</v>
      </c>
      <c r="D218" s="6" t="s">
        <v>820</v>
      </c>
      <c r="E218" s="34">
        <v>45343</v>
      </c>
      <c r="F218" s="25"/>
      <c r="G218" s="8"/>
      <c r="H218" s="15">
        <f t="shared" si="10"/>
        <v>0</v>
      </c>
      <c r="I218" s="34">
        <v>119</v>
      </c>
      <c r="J218" s="14">
        <f t="shared" si="11"/>
        <v>0</v>
      </c>
    </row>
    <row r="219" spans="1:10" ht="14.5" x14ac:dyDescent="0.35">
      <c r="A219" s="5">
        <f t="shared" si="9"/>
        <v>213</v>
      </c>
      <c r="B219" s="33" t="s">
        <v>309</v>
      </c>
      <c r="C219" s="33" t="s">
        <v>17</v>
      </c>
      <c r="D219" s="6" t="s">
        <v>821</v>
      </c>
      <c r="E219" s="34">
        <v>11009</v>
      </c>
      <c r="F219" s="28"/>
      <c r="G219" s="12"/>
      <c r="H219" s="15">
        <f t="shared" si="10"/>
        <v>0</v>
      </c>
      <c r="I219" s="34">
        <v>78</v>
      </c>
      <c r="J219" s="14">
        <f t="shared" si="11"/>
        <v>0</v>
      </c>
    </row>
    <row r="220" spans="1:10" ht="14.5" x14ac:dyDescent="0.35">
      <c r="A220" s="5">
        <f t="shared" si="9"/>
        <v>214</v>
      </c>
      <c r="B220" s="33" t="s">
        <v>310</v>
      </c>
      <c r="C220" s="33" t="s">
        <v>17</v>
      </c>
      <c r="D220" s="6" t="s">
        <v>820</v>
      </c>
      <c r="E220" s="34">
        <v>49489</v>
      </c>
      <c r="F220" s="26"/>
      <c r="G220" s="9"/>
      <c r="H220" s="15">
        <f t="shared" si="10"/>
        <v>0</v>
      </c>
      <c r="I220" s="34">
        <v>158</v>
      </c>
      <c r="J220" s="14">
        <f t="shared" si="11"/>
        <v>0</v>
      </c>
    </row>
    <row r="221" spans="1:10" ht="14.5" x14ac:dyDescent="0.35">
      <c r="A221" s="5">
        <f t="shared" si="9"/>
        <v>215</v>
      </c>
      <c r="B221" s="33" t="s">
        <v>311</v>
      </c>
      <c r="C221" s="33" t="s">
        <v>17</v>
      </c>
      <c r="D221" s="6" t="s">
        <v>822</v>
      </c>
      <c r="E221" s="34">
        <v>13357</v>
      </c>
      <c r="F221" s="28"/>
      <c r="G221" s="12"/>
      <c r="H221" s="15">
        <f t="shared" si="10"/>
        <v>0</v>
      </c>
      <c r="I221" s="34">
        <v>44</v>
      </c>
      <c r="J221" s="14">
        <f t="shared" si="11"/>
        <v>0</v>
      </c>
    </row>
    <row r="222" spans="1:10" ht="14.5" x14ac:dyDescent="0.35">
      <c r="A222" s="5">
        <f t="shared" si="9"/>
        <v>216</v>
      </c>
      <c r="B222" s="33" t="s">
        <v>312</v>
      </c>
      <c r="C222" s="33" t="s">
        <v>17</v>
      </c>
      <c r="D222" s="6" t="s">
        <v>730</v>
      </c>
      <c r="E222" s="34">
        <v>39029</v>
      </c>
      <c r="F222" s="25"/>
      <c r="G222" s="8"/>
      <c r="H222" s="15">
        <f t="shared" si="10"/>
        <v>0</v>
      </c>
      <c r="I222" s="34">
        <v>97</v>
      </c>
      <c r="J222" s="14">
        <f t="shared" si="11"/>
        <v>0</v>
      </c>
    </row>
    <row r="223" spans="1:10" ht="14.5" x14ac:dyDescent="0.35">
      <c r="A223" s="5">
        <f t="shared" si="9"/>
        <v>217</v>
      </c>
      <c r="B223" s="33" t="s">
        <v>313</v>
      </c>
      <c r="C223" s="33" t="s">
        <v>17</v>
      </c>
      <c r="D223" s="6" t="s">
        <v>823</v>
      </c>
      <c r="E223" s="34">
        <v>14729</v>
      </c>
      <c r="F223" s="25"/>
      <c r="G223" s="8"/>
      <c r="H223" s="15">
        <f t="shared" si="10"/>
        <v>0</v>
      </c>
      <c r="I223" s="34">
        <v>271</v>
      </c>
      <c r="J223" s="14">
        <f t="shared" si="11"/>
        <v>0</v>
      </c>
    </row>
    <row r="224" spans="1:10" ht="14.5" x14ac:dyDescent="0.35">
      <c r="A224" s="5">
        <f t="shared" si="9"/>
        <v>218</v>
      </c>
      <c r="B224" s="33" t="s">
        <v>314</v>
      </c>
      <c r="C224" s="33" t="s">
        <v>17</v>
      </c>
      <c r="D224" s="6" t="s">
        <v>814</v>
      </c>
      <c r="E224" s="34">
        <v>15192</v>
      </c>
      <c r="F224" s="26"/>
      <c r="G224" s="9"/>
      <c r="H224" s="15">
        <f t="shared" si="10"/>
        <v>0</v>
      </c>
      <c r="I224" s="34">
        <v>1296</v>
      </c>
      <c r="J224" s="14">
        <f t="shared" si="11"/>
        <v>0</v>
      </c>
    </row>
    <row r="225" spans="1:10" ht="14.5" x14ac:dyDescent="0.35">
      <c r="A225" s="5">
        <f t="shared" si="9"/>
        <v>219</v>
      </c>
      <c r="B225" s="33" t="s">
        <v>315</v>
      </c>
      <c r="C225" s="33" t="s">
        <v>17</v>
      </c>
      <c r="D225" s="6" t="s">
        <v>814</v>
      </c>
      <c r="E225" s="34">
        <v>38163</v>
      </c>
      <c r="F225" s="27"/>
      <c r="G225" s="10"/>
      <c r="H225" s="15">
        <f t="shared" si="10"/>
        <v>0</v>
      </c>
      <c r="I225" s="34">
        <v>415</v>
      </c>
      <c r="J225" s="14">
        <f t="shared" si="11"/>
        <v>0</v>
      </c>
    </row>
    <row r="226" spans="1:10" ht="14.5" x14ac:dyDescent="0.35">
      <c r="A226" s="5">
        <f t="shared" si="9"/>
        <v>220</v>
      </c>
      <c r="B226" s="33" t="s">
        <v>316</v>
      </c>
      <c r="C226" s="33" t="s">
        <v>17</v>
      </c>
      <c r="D226" s="6" t="s">
        <v>814</v>
      </c>
      <c r="E226" s="34">
        <v>49315</v>
      </c>
      <c r="F226" s="25"/>
      <c r="G226" s="8"/>
      <c r="H226" s="15">
        <f t="shared" si="10"/>
        <v>0</v>
      </c>
      <c r="I226" s="34">
        <v>608</v>
      </c>
      <c r="J226" s="14">
        <f t="shared" si="11"/>
        <v>0</v>
      </c>
    </row>
    <row r="227" spans="1:10" ht="14.5" x14ac:dyDescent="0.35">
      <c r="A227" s="5">
        <f t="shared" si="9"/>
        <v>221</v>
      </c>
      <c r="B227" s="33" t="s">
        <v>317</v>
      </c>
      <c r="C227" s="33" t="s">
        <v>17</v>
      </c>
      <c r="D227" s="6" t="s">
        <v>824</v>
      </c>
      <c r="E227" s="34">
        <v>37295</v>
      </c>
      <c r="F227" s="25"/>
      <c r="G227" s="8"/>
      <c r="H227" s="15">
        <f t="shared" si="10"/>
        <v>0</v>
      </c>
      <c r="I227" s="34">
        <v>70</v>
      </c>
      <c r="J227" s="14">
        <f t="shared" si="11"/>
        <v>0</v>
      </c>
    </row>
    <row r="228" spans="1:10" ht="14.5" x14ac:dyDescent="0.35">
      <c r="A228" s="5">
        <f t="shared" si="9"/>
        <v>222</v>
      </c>
      <c r="B228" s="33" t="s">
        <v>318</v>
      </c>
      <c r="C228" s="33" t="s">
        <v>17</v>
      </c>
      <c r="D228" s="6" t="s">
        <v>812</v>
      </c>
      <c r="E228" s="34">
        <v>29154</v>
      </c>
      <c r="F228" s="25"/>
      <c r="G228" s="8"/>
      <c r="H228" s="15">
        <f t="shared" si="10"/>
        <v>0</v>
      </c>
      <c r="I228" s="34">
        <v>1396</v>
      </c>
      <c r="J228" s="14">
        <f t="shared" si="11"/>
        <v>0</v>
      </c>
    </row>
    <row r="229" spans="1:10" ht="14.5" x14ac:dyDescent="0.35">
      <c r="A229" s="5">
        <f t="shared" si="9"/>
        <v>223</v>
      </c>
      <c r="B229" s="33" t="s">
        <v>319</v>
      </c>
      <c r="C229" s="33" t="s">
        <v>17</v>
      </c>
      <c r="D229" s="6" t="s">
        <v>749</v>
      </c>
      <c r="E229" s="34">
        <v>4544</v>
      </c>
      <c r="F229" s="25"/>
      <c r="G229" s="8"/>
      <c r="H229" s="15">
        <f t="shared" si="10"/>
        <v>0</v>
      </c>
      <c r="I229" s="34">
        <v>405</v>
      </c>
      <c r="J229" s="14">
        <f t="shared" si="11"/>
        <v>0</v>
      </c>
    </row>
    <row r="230" spans="1:10" ht="14.5" x14ac:dyDescent="0.35">
      <c r="A230" s="5">
        <f t="shared" si="9"/>
        <v>224</v>
      </c>
      <c r="B230" s="33" t="s">
        <v>320</v>
      </c>
      <c r="C230" s="33" t="s">
        <v>17</v>
      </c>
      <c r="D230" s="6" t="s">
        <v>825</v>
      </c>
      <c r="E230" s="34">
        <v>20588</v>
      </c>
      <c r="F230" s="25"/>
      <c r="G230" s="8"/>
      <c r="H230" s="15">
        <f t="shared" si="10"/>
        <v>0</v>
      </c>
      <c r="I230" s="34">
        <v>200</v>
      </c>
      <c r="J230" s="14">
        <f t="shared" si="11"/>
        <v>0</v>
      </c>
    </row>
    <row r="231" spans="1:10" ht="14.5" x14ac:dyDescent="0.35">
      <c r="A231" s="5">
        <f t="shared" si="9"/>
        <v>225</v>
      </c>
      <c r="B231" s="33" t="s">
        <v>321</v>
      </c>
      <c r="C231" s="33" t="s">
        <v>17</v>
      </c>
      <c r="D231" s="6" t="s">
        <v>826</v>
      </c>
      <c r="E231" s="34">
        <v>19900</v>
      </c>
      <c r="F231" s="25"/>
      <c r="G231" s="8"/>
      <c r="H231" s="15">
        <f t="shared" si="10"/>
        <v>0</v>
      </c>
      <c r="I231" s="34">
        <v>195</v>
      </c>
      <c r="J231" s="14">
        <f t="shared" si="11"/>
        <v>0</v>
      </c>
    </row>
    <row r="232" spans="1:10" ht="14.5" x14ac:dyDescent="0.35">
      <c r="A232" s="5">
        <f t="shared" si="9"/>
        <v>226</v>
      </c>
      <c r="B232" s="33" t="s">
        <v>322</v>
      </c>
      <c r="C232" s="33" t="s">
        <v>17</v>
      </c>
      <c r="D232" s="6" t="s">
        <v>827</v>
      </c>
      <c r="E232" s="34">
        <v>25036</v>
      </c>
      <c r="F232" s="25"/>
      <c r="G232" s="8"/>
      <c r="H232" s="15">
        <f t="shared" si="10"/>
        <v>0</v>
      </c>
      <c r="I232" s="34">
        <v>132</v>
      </c>
      <c r="J232" s="14">
        <f t="shared" si="11"/>
        <v>0</v>
      </c>
    </row>
    <row r="233" spans="1:10" ht="14.5" x14ac:dyDescent="0.35">
      <c r="A233" s="5">
        <f t="shared" si="9"/>
        <v>227</v>
      </c>
      <c r="B233" s="33" t="s">
        <v>323</v>
      </c>
      <c r="C233" s="33" t="s">
        <v>17</v>
      </c>
      <c r="D233" s="6" t="s">
        <v>828</v>
      </c>
      <c r="E233" s="34">
        <v>37785</v>
      </c>
      <c r="F233" s="25"/>
      <c r="G233" s="8"/>
      <c r="H233" s="15">
        <f t="shared" si="10"/>
        <v>0</v>
      </c>
      <c r="I233" s="34">
        <v>248</v>
      </c>
      <c r="J233" s="14">
        <f t="shared" si="11"/>
        <v>0</v>
      </c>
    </row>
    <row r="234" spans="1:10" ht="14.5" x14ac:dyDescent="0.35">
      <c r="A234" s="5">
        <f t="shared" si="9"/>
        <v>228</v>
      </c>
      <c r="B234" s="33" t="s">
        <v>324</v>
      </c>
      <c r="C234" s="33" t="s">
        <v>17</v>
      </c>
      <c r="D234" s="6" t="s">
        <v>736</v>
      </c>
      <c r="E234" s="34">
        <v>48527</v>
      </c>
      <c r="F234" s="26"/>
      <c r="G234" s="9"/>
      <c r="H234" s="15">
        <f t="shared" si="10"/>
        <v>0</v>
      </c>
      <c r="I234" s="34">
        <v>770</v>
      </c>
      <c r="J234" s="14">
        <f t="shared" si="11"/>
        <v>0</v>
      </c>
    </row>
    <row r="235" spans="1:10" ht="14.5" x14ac:dyDescent="0.35">
      <c r="A235" s="5">
        <f t="shared" si="9"/>
        <v>229</v>
      </c>
      <c r="B235" s="33" t="s">
        <v>325</v>
      </c>
      <c r="C235" s="33" t="s">
        <v>17</v>
      </c>
      <c r="D235" s="6" t="s">
        <v>711</v>
      </c>
      <c r="E235" s="34">
        <v>42268</v>
      </c>
      <c r="F235" s="29"/>
      <c r="G235" s="11"/>
      <c r="H235" s="15">
        <f t="shared" si="10"/>
        <v>0</v>
      </c>
      <c r="I235" s="34">
        <v>579</v>
      </c>
      <c r="J235" s="14">
        <f t="shared" si="11"/>
        <v>0</v>
      </c>
    </row>
    <row r="236" spans="1:10" ht="14.5" x14ac:dyDescent="0.35">
      <c r="A236" s="5">
        <f t="shared" si="9"/>
        <v>230</v>
      </c>
      <c r="B236" s="33" t="s">
        <v>326</v>
      </c>
      <c r="C236" s="33" t="s">
        <v>17</v>
      </c>
      <c r="D236" s="6" t="s">
        <v>717</v>
      </c>
      <c r="E236" s="34">
        <v>37594</v>
      </c>
      <c r="F236" s="25"/>
      <c r="G236" s="8"/>
      <c r="H236" s="15">
        <f t="shared" si="10"/>
        <v>0</v>
      </c>
      <c r="I236" s="34">
        <v>766</v>
      </c>
      <c r="J236" s="14">
        <f t="shared" si="11"/>
        <v>0</v>
      </c>
    </row>
    <row r="237" spans="1:10" ht="14.5" x14ac:dyDescent="0.35">
      <c r="A237" s="5">
        <f t="shared" si="9"/>
        <v>231</v>
      </c>
      <c r="B237" s="33" t="s">
        <v>327</v>
      </c>
      <c r="C237" s="33" t="s">
        <v>17</v>
      </c>
      <c r="D237" s="6" t="s">
        <v>814</v>
      </c>
      <c r="E237" s="34">
        <v>6292</v>
      </c>
      <c r="F237" s="28"/>
      <c r="G237" s="12"/>
      <c r="H237" s="15">
        <f t="shared" si="10"/>
        <v>0</v>
      </c>
      <c r="I237" s="34">
        <v>1067</v>
      </c>
      <c r="J237" s="14">
        <f t="shared" si="11"/>
        <v>0</v>
      </c>
    </row>
    <row r="238" spans="1:10" ht="14.5" x14ac:dyDescent="0.35">
      <c r="A238" s="5">
        <f t="shared" si="9"/>
        <v>232</v>
      </c>
      <c r="B238" s="33" t="s">
        <v>328</v>
      </c>
      <c r="C238" s="33" t="s">
        <v>17</v>
      </c>
      <c r="D238" s="6" t="s">
        <v>723</v>
      </c>
      <c r="E238" s="34">
        <v>25949</v>
      </c>
      <c r="F238" s="25"/>
      <c r="G238" s="8"/>
      <c r="H238" s="15">
        <f t="shared" si="10"/>
        <v>0</v>
      </c>
      <c r="I238" s="34">
        <v>237</v>
      </c>
      <c r="J238" s="14">
        <f t="shared" si="11"/>
        <v>0</v>
      </c>
    </row>
    <row r="239" spans="1:10" ht="14.5" x14ac:dyDescent="0.35">
      <c r="A239" s="5">
        <f t="shared" si="9"/>
        <v>233</v>
      </c>
      <c r="B239" s="33" t="s">
        <v>329</v>
      </c>
      <c r="C239" s="33" t="s">
        <v>17</v>
      </c>
      <c r="D239" s="6" t="s">
        <v>829</v>
      </c>
      <c r="E239" s="34">
        <v>20174</v>
      </c>
      <c r="F239" s="28"/>
      <c r="G239" s="12"/>
      <c r="H239" s="15">
        <f t="shared" si="10"/>
        <v>0</v>
      </c>
      <c r="I239" s="34">
        <v>945</v>
      </c>
      <c r="J239" s="14">
        <f t="shared" si="11"/>
        <v>0</v>
      </c>
    </row>
    <row r="240" spans="1:10" ht="14.5" x14ac:dyDescent="0.35">
      <c r="A240" s="5">
        <f t="shared" si="9"/>
        <v>234</v>
      </c>
      <c r="B240" s="31" t="s">
        <v>309</v>
      </c>
      <c r="C240" s="31" t="s">
        <v>330</v>
      </c>
      <c r="D240" s="6" t="s">
        <v>830</v>
      </c>
      <c r="E240" s="32">
        <v>10862</v>
      </c>
      <c r="F240" s="26"/>
      <c r="G240" s="9"/>
      <c r="H240" s="15">
        <f t="shared" si="10"/>
        <v>0</v>
      </c>
      <c r="I240" s="32">
        <v>83</v>
      </c>
      <c r="J240" s="14">
        <f t="shared" si="11"/>
        <v>0</v>
      </c>
    </row>
    <row r="241" spans="1:10" ht="14.5" x14ac:dyDescent="0.35">
      <c r="A241" s="5">
        <f t="shared" si="9"/>
        <v>235</v>
      </c>
      <c r="B241" s="31" t="s">
        <v>331</v>
      </c>
      <c r="C241" s="31" t="s">
        <v>330</v>
      </c>
      <c r="D241" s="6" t="s">
        <v>831</v>
      </c>
      <c r="E241" s="32">
        <v>8112</v>
      </c>
      <c r="F241" s="25"/>
      <c r="G241" s="8"/>
      <c r="H241" s="15">
        <f t="shared" si="10"/>
        <v>0</v>
      </c>
      <c r="I241" s="32">
        <v>58</v>
      </c>
      <c r="J241" s="14">
        <f t="shared" si="11"/>
        <v>0</v>
      </c>
    </row>
    <row r="242" spans="1:10" ht="14.5" x14ac:dyDescent="0.35">
      <c r="A242" s="5">
        <f t="shared" si="9"/>
        <v>236</v>
      </c>
      <c r="B242" s="31" t="s">
        <v>332</v>
      </c>
      <c r="C242" s="31" t="s">
        <v>330</v>
      </c>
      <c r="D242" s="6" t="s">
        <v>707</v>
      </c>
      <c r="E242" s="32">
        <v>13426</v>
      </c>
      <c r="F242" s="26"/>
      <c r="G242" s="9"/>
      <c r="H242" s="15">
        <f t="shared" si="10"/>
        <v>0</v>
      </c>
      <c r="I242" s="32">
        <v>671</v>
      </c>
      <c r="J242" s="14">
        <f t="shared" si="11"/>
        <v>0</v>
      </c>
    </row>
    <row r="243" spans="1:10" ht="14.5" x14ac:dyDescent="0.35">
      <c r="A243" s="5">
        <f t="shared" si="9"/>
        <v>237</v>
      </c>
      <c r="B243" s="31" t="s">
        <v>333</v>
      </c>
      <c r="C243" s="31" t="s">
        <v>330</v>
      </c>
      <c r="D243" s="6" t="s">
        <v>832</v>
      </c>
      <c r="E243" s="32">
        <v>14602</v>
      </c>
      <c r="F243" s="25"/>
      <c r="G243" s="8"/>
      <c r="H243" s="15">
        <f t="shared" si="10"/>
        <v>0</v>
      </c>
      <c r="I243" s="32">
        <v>54</v>
      </c>
      <c r="J243" s="14">
        <f t="shared" si="11"/>
        <v>0</v>
      </c>
    </row>
    <row r="244" spans="1:10" ht="14.5" x14ac:dyDescent="0.35">
      <c r="A244" s="5">
        <f t="shared" si="9"/>
        <v>238</v>
      </c>
      <c r="B244" s="31" t="s">
        <v>334</v>
      </c>
      <c r="C244" s="31" t="s">
        <v>330</v>
      </c>
      <c r="D244" s="6" t="s">
        <v>833</v>
      </c>
      <c r="E244" s="32">
        <v>31944</v>
      </c>
      <c r="F244" s="25"/>
      <c r="G244" s="8"/>
      <c r="H244" s="15">
        <f t="shared" si="10"/>
        <v>0</v>
      </c>
      <c r="I244" s="32">
        <v>83</v>
      </c>
      <c r="J244" s="14">
        <f t="shared" si="11"/>
        <v>0</v>
      </c>
    </row>
    <row r="245" spans="1:10" ht="14.5" x14ac:dyDescent="0.35">
      <c r="A245" s="5">
        <f t="shared" si="9"/>
        <v>239</v>
      </c>
      <c r="B245" s="31" t="s">
        <v>335</v>
      </c>
      <c r="C245" s="31" t="s">
        <v>330</v>
      </c>
      <c r="D245" s="6" t="s">
        <v>736</v>
      </c>
      <c r="E245" s="32">
        <v>10550</v>
      </c>
      <c r="F245" s="26"/>
      <c r="G245" s="9"/>
      <c r="H245" s="15">
        <f t="shared" si="10"/>
        <v>0</v>
      </c>
      <c r="I245" s="32">
        <v>161</v>
      </c>
      <c r="J245" s="14">
        <f t="shared" si="11"/>
        <v>0</v>
      </c>
    </row>
    <row r="246" spans="1:10" ht="14.5" x14ac:dyDescent="0.35">
      <c r="A246" s="5">
        <f t="shared" si="9"/>
        <v>240</v>
      </c>
      <c r="B246" s="31" t="s">
        <v>336</v>
      </c>
      <c r="C246" s="31" t="s">
        <v>330</v>
      </c>
      <c r="D246" s="6" t="s">
        <v>814</v>
      </c>
      <c r="E246" s="32">
        <v>3293</v>
      </c>
      <c r="F246" s="26"/>
      <c r="G246" s="9"/>
      <c r="H246" s="15">
        <f t="shared" si="10"/>
        <v>0</v>
      </c>
      <c r="I246" s="32">
        <v>116</v>
      </c>
      <c r="J246" s="14">
        <f t="shared" si="11"/>
        <v>0</v>
      </c>
    </row>
    <row r="247" spans="1:10" ht="14.5" x14ac:dyDescent="0.35">
      <c r="A247" s="5">
        <f t="shared" si="9"/>
        <v>241</v>
      </c>
      <c r="B247" s="31" t="s">
        <v>337</v>
      </c>
      <c r="C247" s="31" t="s">
        <v>330</v>
      </c>
      <c r="D247" s="6" t="s">
        <v>834</v>
      </c>
      <c r="E247" s="32">
        <v>32493</v>
      </c>
      <c r="F247" s="25"/>
      <c r="G247" s="8"/>
      <c r="H247" s="15">
        <f t="shared" si="10"/>
        <v>0</v>
      </c>
      <c r="I247" s="32">
        <v>568</v>
      </c>
      <c r="J247" s="14">
        <f t="shared" si="11"/>
        <v>0</v>
      </c>
    </row>
    <row r="248" spans="1:10" ht="14.5" x14ac:dyDescent="0.35">
      <c r="A248" s="5">
        <f t="shared" si="9"/>
        <v>242</v>
      </c>
      <c r="B248" s="31" t="s">
        <v>338</v>
      </c>
      <c r="C248" s="31" t="s">
        <v>330</v>
      </c>
      <c r="D248" s="6" t="s">
        <v>835</v>
      </c>
      <c r="E248" s="32">
        <v>9496</v>
      </c>
      <c r="F248" s="26"/>
      <c r="G248" s="9"/>
      <c r="H248" s="15">
        <f t="shared" si="10"/>
        <v>0</v>
      </c>
      <c r="I248" s="32">
        <v>114</v>
      </c>
      <c r="J248" s="14">
        <f t="shared" si="11"/>
        <v>0</v>
      </c>
    </row>
    <row r="249" spans="1:10" ht="14.5" x14ac:dyDescent="0.35">
      <c r="A249" s="5">
        <f t="shared" si="9"/>
        <v>243</v>
      </c>
      <c r="B249" s="31" t="s">
        <v>339</v>
      </c>
      <c r="C249" s="31" t="s">
        <v>330</v>
      </c>
      <c r="D249" s="6" t="s">
        <v>836</v>
      </c>
      <c r="E249" s="32">
        <v>32669</v>
      </c>
      <c r="F249" s="27"/>
      <c r="G249" s="10"/>
      <c r="H249" s="15">
        <f t="shared" si="10"/>
        <v>0</v>
      </c>
      <c r="I249" s="32">
        <v>160</v>
      </c>
      <c r="J249" s="14">
        <f t="shared" si="11"/>
        <v>0</v>
      </c>
    </row>
    <row r="250" spans="1:10" ht="14.5" x14ac:dyDescent="0.35">
      <c r="A250" s="5">
        <f t="shared" si="9"/>
        <v>244</v>
      </c>
      <c r="B250" s="31" t="s">
        <v>340</v>
      </c>
      <c r="C250" s="31" t="s">
        <v>330</v>
      </c>
      <c r="D250" s="6" t="s">
        <v>834</v>
      </c>
      <c r="E250" s="32">
        <v>44457</v>
      </c>
      <c r="F250" s="25"/>
      <c r="G250" s="8"/>
      <c r="H250" s="15">
        <f t="shared" si="10"/>
        <v>0</v>
      </c>
      <c r="I250" s="32">
        <v>132</v>
      </c>
      <c r="J250" s="14">
        <f t="shared" si="11"/>
        <v>0</v>
      </c>
    </row>
    <row r="251" spans="1:10" ht="14.5" x14ac:dyDescent="0.35">
      <c r="A251" s="5">
        <f t="shared" si="9"/>
        <v>245</v>
      </c>
      <c r="B251" s="31" t="s">
        <v>341</v>
      </c>
      <c r="C251" s="31" t="s">
        <v>330</v>
      </c>
      <c r="D251" s="6" t="s">
        <v>837</v>
      </c>
      <c r="E251" s="32">
        <v>13814</v>
      </c>
      <c r="F251" s="25"/>
      <c r="G251" s="8"/>
      <c r="H251" s="15">
        <f t="shared" si="10"/>
        <v>0</v>
      </c>
      <c r="I251" s="32">
        <v>203</v>
      </c>
      <c r="J251" s="14">
        <f t="shared" si="11"/>
        <v>0</v>
      </c>
    </row>
    <row r="252" spans="1:10" ht="14.5" x14ac:dyDescent="0.35">
      <c r="A252" s="5">
        <f t="shared" si="9"/>
        <v>246</v>
      </c>
      <c r="B252" s="31" t="s">
        <v>342</v>
      </c>
      <c r="C252" s="31" t="s">
        <v>330</v>
      </c>
      <c r="D252" s="6" t="s">
        <v>838</v>
      </c>
      <c r="E252" s="32">
        <v>32809</v>
      </c>
      <c r="F252" s="25"/>
      <c r="G252" s="8"/>
      <c r="H252" s="15">
        <f t="shared" si="10"/>
        <v>0</v>
      </c>
      <c r="I252" s="32">
        <v>180</v>
      </c>
      <c r="J252" s="14">
        <f t="shared" si="11"/>
        <v>0</v>
      </c>
    </row>
    <row r="253" spans="1:10" ht="14.5" x14ac:dyDescent="0.35">
      <c r="A253" s="5">
        <f t="shared" si="9"/>
        <v>247</v>
      </c>
      <c r="B253" s="31" t="s">
        <v>343</v>
      </c>
      <c r="C253" s="31" t="s">
        <v>330</v>
      </c>
      <c r="D253" s="6" t="s">
        <v>839</v>
      </c>
      <c r="E253" s="32">
        <v>65009</v>
      </c>
      <c r="F253" s="25"/>
      <c r="G253" s="8"/>
      <c r="H253" s="15">
        <f t="shared" si="10"/>
        <v>0</v>
      </c>
      <c r="I253" s="32">
        <v>581</v>
      </c>
      <c r="J253" s="14">
        <f t="shared" si="11"/>
        <v>0</v>
      </c>
    </row>
    <row r="254" spans="1:10" ht="14.5" x14ac:dyDescent="0.35">
      <c r="A254" s="5">
        <f t="shared" si="9"/>
        <v>248</v>
      </c>
      <c r="B254" s="31" t="s">
        <v>344</v>
      </c>
      <c r="C254" s="31" t="s">
        <v>330</v>
      </c>
      <c r="D254" s="6" t="s">
        <v>840</v>
      </c>
      <c r="E254" s="32">
        <v>65000</v>
      </c>
      <c r="F254" s="25"/>
      <c r="G254" s="8"/>
      <c r="H254" s="15">
        <f t="shared" si="10"/>
        <v>0</v>
      </c>
      <c r="I254" s="32">
        <v>397</v>
      </c>
      <c r="J254" s="14">
        <f t="shared" si="11"/>
        <v>0</v>
      </c>
    </row>
    <row r="255" spans="1:10" ht="14.5" x14ac:dyDescent="0.35">
      <c r="A255" s="5">
        <f t="shared" si="9"/>
        <v>249</v>
      </c>
      <c r="B255" s="31" t="s">
        <v>345</v>
      </c>
      <c r="C255" s="31" t="s">
        <v>346</v>
      </c>
      <c r="D255" s="6" t="s">
        <v>841</v>
      </c>
      <c r="E255" s="32">
        <v>11570</v>
      </c>
      <c r="F255" s="26"/>
      <c r="G255" s="9"/>
      <c r="H255" s="15">
        <f t="shared" si="10"/>
        <v>0</v>
      </c>
      <c r="I255" s="32">
        <v>67</v>
      </c>
      <c r="J255" s="14">
        <f t="shared" si="11"/>
        <v>0</v>
      </c>
    </row>
    <row r="256" spans="1:10" ht="14.5" x14ac:dyDescent="0.35">
      <c r="A256" s="5">
        <f t="shared" si="9"/>
        <v>250</v>
      </c>
      <c r="B256" s="33" t="s">
        <v>347</v>
      </c>
      <c r="C256" s="33" t="s">
        <v>348</v>
      </c>
      <c r="D256" s="6" t="s">
        <v>842</v>
      </c>
      <c r="E256" s="34" t="s">
        <v>979</v>
      </c>
      <c r="F256" s="26"/>
      <c r="G256" s="9"/>
      <c r="H256" s="15">
        <f t="shared" si="10"/>
        <v>0</v>
      </c>
      <c r="I256" s="34">
        <v>152</v>
      </c>
      <c r="J256" s="14">
        <f t="shared" si="11"/>
        <v>0</v>
      </c>
    </row>
    <row r="257" spans="1:10" ht="14.5" x14ac:dyDescent="0.35">
      <c r="A257" s="5">
        <f t="shared" si="9"/>
        <v>251</v>
      </c>
      <c r="B257" s="33" t="s">
        <v>349</v>
      </c>
      <c r="C257" s="33" t="s">
        <v>42</v>
      </c>
      <c r="D257" s="6" t="s">
        <v>843</v>
      </c>
      <c r="E257" s="34">
        <v>21023112</v>
      </c>
      <c r="F257" s="26"/>
      <c r="G257" s="9"/>
      <c r="H257" s="15">
        <f t="shared" si="10"/>
        <v>0</v>
      </c>
      <c r="I257" s="34">
        <v>89</v>
      </c>
      <c r="J257" s="14">
        <f t="shared" si="11"/>
        <v>0</v>
      </c>
    </row>
    <row r="258" spans="1:10" ht="14.5" x14ac:dyDescent="0.35">
      <c r="A258" s="5">
        <f t="shared" si="9"/>
        <v>252</v>
      </c>
      <c r="B258" s="33" t="s">
        <v>350</v>
      </c>
      <c r="C258" s="33" t="s">
        <v>42</v>
      </c>
      <c r="D258" s="6" t="s">
        <v>844</v>
      </c>
      <c r="E258" s="34">
        <v>21005335</v>
      </c>
      <c r="F258" s="26"/>
      <c r="G258" s="9"/>
      <c r="H258" s="15">
        <f t="shared" si="10"/>
        <v>0</v>
      </c>
      <c r="I258" s="34">
        <v>261</v>
      </c>
      <c r="J258" s="14">
        <f t="shared" si="11"/>
        <v>0</v>
      </c>
    </row>
    <row r="259" spans="1:10" ht="14.5" x14ac:dyDescent="0.35">
      <c r="A259" s="5">
        <f t="shared" si="9"/>
        <v>253</v>
      </c>
      <c r="B259" s="33" t="s">
        <v>351</v>
      </c>
      <c r="C259" s="33" t="s">
        <v>42</v>
      </c>
      <c r="D259" s="6" t="s">
        <v>784</v>
      </c>
      <c r="E259" s="34">
        <v>21005326</v>
      </c>
      <c r="F259" s="25"/>
      <c r="G259" s="8"/>
      <c r="H259" s="15">
        <f t="shared" si="10"/>
        <v>0</v>
      </c>
      <c r="I259" s="34">
        <v>269</v>
      </c>
      <c r="J259" s="14">
        <f t="shared" si="11"/>
        <v>0</v>
      </c>
    </row>
    <row r="260" spans="1:10" ht="14.5" x14ac:dyDescent="0.35">
      <c r="A260" s="5">
        <f t="shared" si="9"/>
        <v>254</v>
      </c>
      <c r="B260" s="33" t="s">
        <v>352</v>
      </c>
      <c r="C260" s="33" t="s">
        <v>353</v>
      </c>
      <c r="D260" s="6" t="s">
        <v>845</v>
      </c>
      <c r="E260" s="34">
        <v>2970000313</v>
      </c>
      <c r="F260" s="26"/>
      <c r="G260" s="9"/>
      <c r="H260" s="15">
        <f t="shared" si="10"/>
        <v>0</v>
      </c>
      <c r="I260" s="34">
        <v>200</v>
      </c>
      <c r="J260" s="14">
        <f t="shared" si="11"/>
        <v>0</v>
      </c>
    </row>
    <row r="261" spans="1:10" s="58" customFormat="1" ht="14.5" x14ac:dyDescent="0.35">
      <c r="A261" s="49">
        <f t="shared" si="9"/>
        <v>255</v>
      </c>
      <c r="B261" s="50" t="s">
        <v>1035</v>
      </c>
      <c r="C261" s="50"/>
      <c r="D261" s="52"/>
      <c r="E261" s="53"/>
      <c r="F261" s="63"/>
      <c r="G261" s="64"/>
      <c r="H261" s="56">
        <f t="shared" si="10"/>
        <v>0</v>
      </c>
      <c r="I261" s="53"/>
      <c r="J261" s="57">
        <f t="shared" si="11"/>
        <v>0</v>
      </c>
    </row>
    <row r="262" spans="1:10" s="58" customFormat="1" ht="14.5" x14ac:dyDescent="0.35">
      <c r="A262" s="49">
        <f t="shared" si="9"/>
        <v>256</v>
      </c>
      <c r="B262" s="50" t="s">
        <v>1035</v>
      </c>
      <c r="C262" s="50"/>
      <c r="D262" s="52"/>
      <c r="E262" s="53"/>
      <c r="F262" s="63"/>
      <c r="G262" s="64"/>
      <c r="H262" s="56">
        <f t="shared" si="10"/>
        <v>0</v>
      </c>
      <c r="I262" s="53"/>
      <c r="J262" s="57">
        <f t="shared" si="11"/>
        <v>0</v>
      </c>
    </row>
    <row r="263" spans="1:10" s="58" customFormat="1" ht="14.5" x14ac:dyDescent="0.35">
      <c r="A263" s="49">
        <f t="shared" ref="A263:A326" si="12">ROW(263:263)-6</f>
        <v>257</v>
      </c>
      <c r="B263" s="50" t="s">
        <v>1035</v>
      </c>
      <c r="C263" s="50"/>
      <c r="D263" s="52"/>
      <c r="E263" s="53"/>
      <c r="F263" s="63"/>
      <c r="G263" s="64"/>
      <c r="H263" s="56">
        <f t="shared" ref="H263:H326" si="13">ROUND((1+G$3)*G263,2)</f>
        <v>0</v>
      </c>
      <c r="I263" s="53"/>
      <c r="J263" s="57">
        <f t="shared" ref="J263:J326" si="14">H263*I263</f>
        <v>0</v>
      </c>
    </row>
    <row r="264" spans="1:10" ht="14.5" x14ac:dyDescent="0.35">
      <c r="A264" s="5">
        <f t="shared" si="12"/>
        <v>258</v>
      </c>
      <c r="B264" s="33" t="s">
        <v>354</v>
      </c>
      <c r="C264" s="33" t="s">
        <v>355</v>
      </c>
      <c r="D264" s="6" t="s">
        <v>847</v>
      </c>
      <c r="E264" s="34">
        <v>3014</v>
      </c>
      <c r="F264" s="26"/>
      <c r="G264" s="9"/>
      <c r="H264" s="15">
        <f t="shared" si="13"/>
        <v>0</v>
      </c>
      <c r="I264" s="34">
        <v>286</v>
      </c>
      <c r="J264" s="14">
        <f t="shared" si="14"/>
        <v>0</v>
      </c>
    </row>
    <row r="265" spans="1:10" ht="14.5" x14ac:dyDescent="0.35">
      <c r="A265" s="5">
        <f t="shared" si="12"/>
        <v>259</v>
      </c>
      <c r="B265" s="31" t="s">
        <v>356</v>
      </c>
      <c r="C265" s="38" t="s">
        <v>8</v>
      </c>
      <c r="D265" s="6" t="s">
        <v>848</v>
      </c>
      <c r="E265" s="32" t="s">
        <v>980</v>
      </c>
      <c r="F265" s="26"/>
      <c r="G265" s="9"/>
      <c r="H265" s="15">
        <f t="shared" si="13"/>
        <v>0</v>
      </c>
      <c r="I265" s="32">
        <v>529</v>
      </c>
      <c r="J265" s="14">
        <f t="shared" si="14"/>
        <v>0</v>
      </c>
    </row>
    <row r="266" spans="1:10" ht="14.5" x14ac:dyDescent="0.25">
      <c r="A266" s="5">
        <f t="shared" si="12"/>
        <v>260</v>
      </c>
      <c r="B266" s="38" t="s">
        <v>357</v>
      </c>
      <c r="C266" s="38" t="s">
        <v>8</v>
      </c>
      <c r="D266" s="6" t="s">
        <v>712</v>
      </c>
      <c r="E266" s="39">
        <v>218602</v>
      </c>
      <c r="F266" s="26"/>
      <c r="G266" s="9"/>
      <c r="H266" s="15">
        <f t="shared" si="13"/>
        <v>0</v>
      </c>
      <c r="I266" s="39">
        <v>124</v>
      </c>
      <c r="J266" s="14">
        <f t="shared" si="14"/>
        <v>0</v>
      </c>
    </row>
    <row r="267" spans="1:10" ht="14.5" x14ac:dyDescent="0.35">
      <c r="A267" s="5">
        <f t="shared" si="12"/>
        <v>261</v>
      </c>
      <c r="B267" s="33" t="s">
        <v>358</v>
      </c>
      <c r="C267" s="33" t="s">
        <v>27</v>
      </c>
      <c r="D267" s="6" t="s">
        <v>707</v>
      </c>
      <c r="E267" s="34">
        <v>100790</v>
      </c>
      <c r="F267" s="26"/>
      <c r="G267" s="9"/>
      <c r="H267" s="15">
        <f t="shared" si="13"/>
        <v>0</v>
      </c>
      <c r="I267" s="34">
        <v>267</v>
      </c>
      <c r="J267" s="14">
        <f t="shared" si="14"/>
        <v>0</v>
      </c>
    </row>
    <row r="268" spans="1:10" ht="14.5" x14ac:dyDescent="0.35">
      <c r="A268" s="5">
        <f t="shared" si="12"/>
        <v>262</v>
      </c>
      <c r="B268" s="33" t="s">
        <v>359</v>
      </c>
      <c r="C268" s="33" t="s">
        <v>27</v>
      </c>
      <c r="D268" s="6" t="s">
        <v>707</v>
      </c>
      <c r="E268" s="34">
        <v>100924</v>
      </c>
      <c r="F268" s="26"/>
      <c r="G268" s="9"/>
      <c r="H268" s="15">
        <f t="shared" si="13"/>
        <v>0</v>
      </c>
      <c r="I268" s="34">
        <v>279</v>
      </c>
      <c r="J268" s="14">
        <f t="shared" si="14"/>
        <v>0</v>
      </c>
    </row>
    <row r="269" spans="1:10" ht="14.5" x14ac:dyDescent="0.35">
      <c r="A269" s="5">
        <f t="shared" si="12"/>
        <v>263</v>
      </c>
      <c r="B269" s="31" t="s">
        <v>360</v>
      </c>
      <c r="C269" s="33" t="s">
        <v>27</v>
      </c>
      <c r="D269" s="6" t="s">
        <v>707</v>
      </c>
      <c r="E269" s="32">
        <v>100289</v>
      </c>
      <c r="F269" s="25"/>
      <c r="G269" s="8"/>
      <c r="H269" s="15">
        <f t="shared" si="13"/>
        <v>0</v>
      </c>
      <c r="I269" s="32">
        <v>220</v>
      </c>
      <c r="J269" s="14">
        <f t="shared" si="14"/>
        <v>0</v>
      </c>
    </row>
    <row r="270" spans="1:10" ht="14.5" x14ac:dyDescent="0.35">
      <c r="A270" s="5">
        <f t="shared" si="12"/>
        <v>264</v>
      </c>
      <c r="B270" s="33" t="s">
        <v>361</v>
      </c>
      <c r="C270" s="33" t="s">
        <v>10</v>
      </c>
      <c r="D270" s="6" t="s">
        <v>843</v>
      </c>
      <c r="E270" s="34">
        <v>18745</v>
      </c>
      <c r="F270" s="26"/>
      <c r="G270" s="9"/>
      <c r="H270" s="15">
        <f t="shared" si="13"/>
        <v>0</v>
      </c>
      <c r="I270" s="34">
        <v>429</v>
      </c>
      <c r="J270" s="14">
        <f t="shared" si="14"/>
        <v>0</v>
      </c>
    </row>
    <row r="271" spans="1:10" ht="14.5" x14ac:dyDescent="0.35">
      <c r="A271" s="5">
        <f t="shared" si="12"/>
        <v>265</v>
      </c>
      <c r="B271" s="31" t="s">
        <v>362</v>
      </c>
      <c r="C271" s="33" t="s">
        <v>10</v>
      </c>
      <c r="D271" s="6" t="s">
        <v>849</v>
      </c>
      <c r="E271" s="32">
        <v>113300</v>
      </c>
      <c r="F271" s="26"/>
      <c r="G271" s="9"/>
      <c r="H271" s="15">
        <f t="shared" si="13"/>
        <v>0</v>
      </c>
      <c r="I271" s="32">
        <v>89</v>
      </c>
      <c r="J271" s="14">
        <f t="shared" si="14"/>
        <v>0</v>
      </c>
    </row>
    <row r="272" spans="1:10" ht="14.5" x14ac:dyDescent="0.35">
      <c r="A272" s="5">
        <f t="shared" si="12"/>
        <v>266</v>
      </c>
      <c r="B272" s="31" t="s">
        <v>363</v>
      </c>
      <c r="C272" s="33" t="s">
        <v>10</v>
      </c>
      <c r="D272" s="6" t="s">
        <v>849</v>
      </c>
      <c r="E272" s="32">
        <v>33232</v>
      </c>
      <c r="F272" s="26"/>
      <c r="G272" s="9"/>
      <c r="H272" s="15">
        <f t="shared" si="13"/>
        <v>0</v>
      </c>
      <c r="I272" s="32">
        <v>294</v>
      </c>
      <c r="J272" s="14">
        <f t="shared" si="14"/>
        <v>0</v>
      </c>
    </row>
    <row r="273" spans="1:10" ht="14.5" x14ac:dyDescent="0.35">
      <c r="A273" s="5">
        <f t="shared" si="12"/>
        <v>267</v>
      </c>
      <c r="B273" s="31" t="s">
        <v>364</v>
      </c>
      <c r="C273" s="33" t="s">
        <v>10</v>
      </c>
      <c r="D273" s="6" t="s">
        <v>849</v>
      </c>
      <c r="E273" s="32">
        <v>33655</v>
      </c>
      <c r="F273" s="25"/>
      <c r="G273" s="8"/>
      <c r="H273" s="15">
        <f t="shared" si="13"/>
        <v>0</v>
      </c>
      <c r="I273" s="32">
        <v>161</v>
      </c>
      <c r="J273" s="14">
        <f t="shared" si="14"/>
        <v>0</v>
      </c>
    </row>
    <row r="274" spans="1:10" ht="14.5" x14ac:dyDescent="0.35">
      <c r="A274" s="5">
        <f t="shared" si="12"/>
        <v>268</v>
      </c>
      <c r="B274" s="31" t="s">
        <v>365</v>
      </c>
      <c r="C274" s="31" t="s">
        <v>366</v>
      </c>
      <c r="D274" s="6" t="s">
        <v>850</v>
      </c>
      <c r="E274" s="32">
        <v>42607</v>
      </c>
      <c r="F274" s="26"/>
      <c r="G274" s="9"/>
      <c r="H274" s="15">
        <f t="shared" si="13"/>
        <v>0</v>
      </c>
      <c r="I274" s="32">
        <v>77</v>
      </c>
      <c r="J274" s="14">
        <f t="shared" si="14"/>
        <v>0</v>
      </c>
    </row>
    <row r="275" spans="1:10" ht="14.5" x14ac:dyDescent="0.35">
      <c r="A275" s="5">
        <f t="shared" si="12"/>
        <v>269</v>
      </c>
      <c r="B275" s="31" t="s">
        <v>367</v>
      </c>
      <c r="C275" s="31" t="s">
        <v>366</v>
      </c>
      <c r="D275" s="6" t="s">
        <v>851</v>
      </c>
      <c r="E275" s="32">
        <v>54706</v>
      </c>
      <c r="F275" s="26"/>
      <c r="G275" s="9"/>
      <c r="H275" s="15">
        <f t="shared" si="13"/>
        <v>0</v>
      </c>
      <c r="I275" s="32">
        <v>82</v>
      </c>
      <c r="J275" s="14">
        <f t="shared" si="14"/>
        <v>0</v>
      </c>
    </row>
    <row r="276" spans="1:10" ht="14.5" x14ac:dyDescent="0.35">
      <c r="A276" s="5">
        <f t="shared" si="12"/>
        <v>270</v>
      </c>
      <c r="B276" s="31" t="s">
        <v>368</v>
      </c>
      <c r="C276" s="31" t="s">
        <v>366</v>
      </c>
      <c r="D276" s="6" t="s">
        <v>852</v>
      </c>
      <c r="E276" s="32">
        <v>60106</v>
      </c>
      <c r="F276" s="26"/>
      <c r="G276" s="9"/>
      <c r="H276" s="15">
        <f t="shared" si="13"/>
        <v>0</v>
      </c>
      <c r="I276" s="32">
        <v>381</v>
      </c>
      <c r="J276" s="14">
        <f t="shared" si="14"/>
        <v>0</v>
      </c>
    </row>
    <row r="277" spans="1:10" ht="14.5" x14ac:dyDescent="0.35">
      <c r="A277" s="5">
        <f t="shared" si="12"/>
        <v>271</v>
      </c>
      <c r="B277" s="31" t="s">
        <v>369</v>
      </c>
      <c r="C277" s="31" t="s">
        <v>370</v>
      </c>
      <c r="D277" s="6" t="s">
        <v>707</v>
      </c>
      <c r="E277" s="32">
        <v>2</v>
      </c>
      <c r="F277" s="25"/>
      <c r="G277" s="8"/>
      <c r="H277" s="15">
        <f t="shared" si="13"/>
        <v>0</v>
      </c>
      <c r="I277" s="32">
        <v>671</v>
      </c>
      <c r="J277" s="14">
        <f t="shared" si="14"/>
        <v>0</v>
      </c>
    </row>
    <row r="278" spans="1:10" ht="14.5" x14ac:dyDescent="0.35">
      <c r="A278" s="5">
        <f t="shared" si="12"/>
        <v>272</v>
      </c>
      <c r="B278" s="31" t="s">
        <v>371</v>
      </c>
      <c r="C278" s="31" t="s">
        <v>372</v>
      </c>
      <c r="D278" s="6" t="s">
        <v>820</v>
      </c>
      <c r="E278" s="32">
        <v>34696</v>
      </c>
      <c r="F278" s="25"/>
      <c r="G278" s="8"/>
      <c r="H278" s="15">
        <f t="shared" si="13"/>
        <v>0</v>
      </c>
      <c r="I278" s="32">
        <v>211</v>
      </c>
      <c r="J278" s="14">
        <f t="shared" si="14"/>
        <v>0</v>
      </c>
    </row>
    <row r="279" spans="1:10" ht="14.5" x14ac:dyDescent="0.25">
      <c r="A279" s="5">
        <f t="shared" si="12"/>
        <v>273</v>
      </c>
      <c r="B279" s="38" t="s">
        <v>373</v>
      </c>
      <c r="C279" s="38" t="s">
        <v>37</v>
      </c>
      <c r="D279" s="6" t="s">
        <v>713</v>
      </c>
      <c r="E279" s="39">
        <v>3800001591</v>
      </c>
      <c r="F279" s="26"/>
      <c r="G279" s="9"/>
      <c r="H279" s="15">
        <f t="shared" si="13"/>
        <v>0</v>
      </c>
      <c r="I279" s="39">
        <v>98</v>
      </c>
      <c r="J279" s="14">
        <f t="shared" si="14"/>
        <v>0</v>
      </c>
    </row>
    <row r="280" spans="1:10" ht="14.5" x14ac:dyDescent="0.35">
      <c r="A280" s="5">
        <f t="shared" si="12"/>
        <v>274</v>
      </c>
      <c r="B280" s="33" t="s">
        <v>374</v>
      </c>
      <c r="C280" s="33" t="s">
        <v>375</v>
      </c>
      <c r="D280" s="6" t="s">
        <v>853</v>
      </c>
      <c r="E280" s="34">
        <v>16615</v>
      </c>
      <c r="F280" s="25"/>
      <c r="G280" s="8"/>
      <c r="H280" s="15">
        <f t="shared" si="13"/>
        <v>0</v>
      </c>
      <c r="I280" s="34">
        <v>122</v>
      </c>
      <c r="J280" s="14">
        <f t="shared" si="14"/>
        <v>0</v>
      </c>
    </row>
    <row r="281" spans="1:10" ht="14.5" x14ac:dyDescent="0.35">
      <c r="A281" s="5">
        <f t="shared" si="12"/>
        <v>275</v>
      </c>
      <c r="B281" s="33" t="s">
        <v>376</v>
      </c>
      <c r="C281" s="33" t="s">
        <v>375</v>
      </c>
      <c r="D281" s="6" t="s">
        <v>854</v>
      </c>
      <c r="E281" s="34">
        <v>1191</v>
      </c>
      <c r="F281" s="26"/>
      <c r="G281" s="9"/>
      <c r="H281" s="15">
        <f t="shared" si="13"/>
        <v>0</v>
      </c>
      <c r="I281" s="34">
        <v>97</v>
      </c>
      <c r="J281" s="14">
        <f t="shared" si="14"/>
        <v>0</v>
      </c>
    </row>
    <row r="282" spans="1:10" ht="14.5" x14ac:dyDescent="0.35">
      <c r="A282" s="5">
        <f t="shared" si="12"/>
        <v>276</v>
      </c>
      <c r="B282" s="33" t="s">
        <v>377</v>
      </c>
      <c r="C282" s="33" t="s">
        <v>375</v>
      </c>
      <c r="D282" s="6" t="s">
        <v>855</v>
      </c>
      <c r="E282" s="34">
        <v>13791</v>
      </c>
      <c r="F282" s="26"/>
      <c r="G282" s="9"/>
      <c r="H282" s="15">
        <f t="shared" si="13"/>
        <v>0</v>
      </c>
      <c r="I282" s="34">
        <v>263</v>
      </c>
      <c r="J282" s="14">
        <f t="shared" si="14"/>
        <v>0</v>
      </c>
    </row>
    <row r="283" spans="1:10" ht="14.5" x14ac:dyDescent="0.35">
      <c r="A283" s="5">
        <f t="shared" si="12"/>
        <v>277</v>
      </c>
      <c r="B283" s="33" t="s">
        <v>229</v>
      </c>
      <c r="C283" s="33" t="s">
        <v>375</v>
      </c>
      <c r="D283" s="6" t="s">
        <v>856</v>
      </c>
      <c r="E283" s="34">
        <v>2898931651</v>
      </c>
      <c r="F283" s="27"/>
      <c r="G283" s="10"/>
      <c r="H283" s="15">
        <f t="shared" si="13"/>
        <v>0</v>
      </c>
      <c r="I283" s="34">
        <v>409</v>
      </c>
      <c r="J283" s="14">
        <f t="shared" si="14"/>
        <v>0</v>
      </c>
    </row>
    <row r="284" spans="1:10" ht="14.5" x14ac:dyDescent="0.35">
      <c r="A284" s="5">
        <f t="shared" si="12"/>
        <v>278</v>
      </c>
      <c r="B284" s="31" t="s">
        <v>378</v>
      </c>
      <c r="C284" s="31" t="s">
        <v>379</v>
      </c>
      <c r="D284" s="6" t="s">
        <v>857</v>
      </c>
      <c r="E284" s="32">
        <v>19911</v>
      </c>
      <c r="F284" s="25"/>
      <c r="G284" s="8"/>
      <c r="H284" s="15">
        <f t="shared" si="13"/>
        <v>0</v>
      </c>
      <c r="I284" s="32">
        <v>253</v>
      </c>
      <c r="J284" s="14">
        <f t="shared" si="14"/>
        <v>0</v>
      </c>
    </row>
    <row r="285" spans="1:10" ht="14.5" x14ac:dyDescent="0.35">
      <c r="A285" s="5">
        <f t="shared" si="12"/>
        <v>279</v>
      </c>
      <c r="B285" s="31" t="s">
        <v>380</v>
      </c>
      <c r="C285" s="31" t="s">
        <v>379</v>
      </c>
      <c r="D285" s="6" t="s">
        <v>738</v>
      </c>
      <c r="E285" s="32">
        <v>10</v>
      </c>
      <c r="F285" s="25"/>
      <c r="G285" s="8"/>
      <c r="H285" s="15">
        <f t="shared" si="13"/>
        <v>0</v>
      </c>
      <c r="I285" s="32">
        <v>520</v>
      </c>
      <c r="J285" s="14">
        <f t="shared" si="14"/>
        <v>0</v>
      </c>
    </row>
    <row r="286" spans="1:10" ht="14.5" x14ac:dyDescent="0.35">
      <c r="A286" s="5">
        <f t="shared" si="12"/>
        <v>280</v>
      </c>
      <c r="B286" s="33" t="s">
        <v>381</v>
      </c>
      <c r="C286" s="33" t="s">
        <v>382</v>
      </c>
      <c r="D286" s="6" t="s">
        <v>738</v>
      </c>
      <c r="E286" s="34" t="s">
        <v>981</v>
      </c>
      <c r="F286" s="25"/>
      <c r="G286" s="8"/>
      <c r="H286" s="15">
        <f t="shared" si="13"/>
        <v>0</v>
      </c>
      <c r="I286" s="34">
        <v>569</v>
      </c>
      <c r="J286" s="14">
        <f t="shared" si="14"/>
        <v>0</v>
      </c>
    </row>
    <row r="287" spans="1:10" ht="14.5" x14ac:dyDescent="0.35">
      <c r="A287" s="5">
        <f t="shared" si="12"/>
        <v>281</v>
      </c>
      <c r="B287" s="33" t="s">
        <v>383</v>
      </c>
      <c r="C287" s="33" t="s">
        <v>382</v>
      </c>
      <c r="D287" s="6" t="s">
        <v>858</v>
      </c>
      <c r="E287" s="34" t="s">
        <v>982</v>
      </c>
      <c r="F287" s="26"/>
      <c r="G287" s="9"/>
      <c r="H287" s="15">
        <f t="shared" si="13"/>
        <v>0</v>
      </c>
      <c r="I287" s="34">
        <v>302</v>
      </c>
      <c r="J287" s="14">
        <f t="shared" si="14"/>
        <v>0</v>
      </c>
    </row>
    <row r="288" spans="1:10" ht="14.5" x14ac:dyDescent="0.35">
      <c r="A288" s="5">
        <f t="shared" si="12"/>
        <v>282</v>
      </c>
      <c r="B288" s="33" t="s">
        <v>384</v>
      </c>
      <c r="C288" s="33" t="s">
        <v>382</v>
      </c>
      <c r="D288" s="6" t="s">
        <v>858</v>
      </c>
      <c r="E288" s="34" t="s">
        <v>983</v>
      </c>
      <c r="F288" s="25"/>
      <c r="G288" s="8"/>
      <c r="H288" s="15">
        <f t="shared" si="13"/>
        <v>0</v>
      </c>
      <c r="I288" s="34">
        <v>203</v>
      </c>
      <c r="J288" s="14">
        <f t="shared" si="14"/>
        <v>0</v>
      </c>
    </row>
    <row r="289" spans="1:10" ht="14.5" x14ac:dyDescent="0.35">
      <c r="A289" s="5">
        <f t="shared" si="12"/>
        <v>283</v>
      </c>
      <c r="B289" s="33" t="s">
        <v>385</v>
      </c>
      <c r="C289" s="33" t="s">
        <v>382</v>
      </c>
      <c r="D289" s="6" t="s">
        <v>858</v>
      </c>
      <c r="E289" s="34" t="s">
        <v>984</v>
      </c>
      <c r="F289" s="25"/>
      <c r="G289" s="8"/>
      <c r="H289" s="15">
        <f t="shared" si="13"/>
        <v>0</v>
      </c>
      <c r="I289" s="34">
        <v>225</v>
      </c>
      <c r="J289" s="14">
        <f t="shared" si="14"/>
        <v>0</v>
      </c>
    </row>
    <row r="290" spans="1:10" ht="14.5" x14ac:dyDescent="0.35">
      <c r="A290" s="5">
        <f t="shared" si="12"/>
        <v>284</v>
      </c>
      <c r="B290" s="33" t="s">
        <v>386</v>
      </c>
      <c r="C290" s="33" t="s">
        <v>382</v>
      </c>
      <c r="D290" s="6" t="s">
        <v>858</v>
      </c>
      <c r="E290" s="34" t="s">
        <v>985</v>
      </c>
      <c r="F290" s="25"/>
      <c r="G290" s="8"/>
      <c r="H290" s="15">
        <f t="shared" si="13"/>
        <v>0</v>
      </c>
      <c r="I290" s="34">
        <v>260</v>
      </c>
      <c r="J290" s="14">
        <f t="shared" si="14"/>
        <v>0</v>
      </c>
    </row>
    <row r="291" spans="1:10" ht="14.5" x14ac:dyDescent="0.35">
      <c r="A291" s="5">
        <f t="shared" si="12"/>
        <v>285</v>
      </c>
      <c r="B291" s="33" t="s">
        <v>387</v>
      </c>
      <c r="C291" s="33" t="s">
        <v>382</v>
      </c>
      <c r="D291" s="6" t="s">
        <v>858</v>
      </c>
      <c r="E291" s="34" t="s">
        <v>986</v>
      </c>
      <c r="F291" s="26"/>
      <c r="G291" s="9"/>
      <c r="H291" s="15">
        <f t="shared" si="13"/>
        <v>0</v>
      </c>
      <c r="I291" s="34">
        <v>168</v>
      </c>
      <c r="J291" s="14">
        <f t="shared" si="14"/>
        <v>0</v>
      </c>
    </row>
    <row r="292" spans="1:10" ht="14.5" x14ac:dyDescent="0.35">
      <c r="A292" s="5">
        <f t="shared" si="12"/>
        <v>286</v>
      </c>
      <c r="B292" s="33" t="s">
        <v>388</v>
      </c>
      <c r="C292" s="33" t="s">
        <v>382</v>
      </c>
      <c r="D292" s="6" t="s">
        <v>858</v>
      </c>
      <c r="E292" s="34" t="s">
        <v>987</v>
      </c>
      <c r="F292" s="26"/>
      <c r="G292" s="9"/>
      <c r="H292" s="15">
        <f t="shared" si="13"/>
        <v>0</v>
      </c>
      <c r="I292" s="34">
        <v>352</v>
      </c>
      <c r="J292" s="14">
        <f t="shared" si="14"/>
        <v>0</v>
      </c>
    </row>
    <row r="293" spans="1:10" ht="14.5" x14ac:dyDescent="0.35">
      <c r="A293" s="5">
        <f t="shared" si="12"/>
        <v>287</v>
      </c>
      <c r="B293" s="33" t="s">
        <v>389</v>
      </c>
      <c r="C293" s="33" t="s">
        <v>382</v>
      </c>
      <c r="D293" s="6" t="s">
        <v>858</v>
      </c>
      <c r="E293" s="34" t="s">
        <v>988</v>
      </c>
      <c r="F293" s="25"/>
      <c r="G293" s="8"/>
      <c r="H293" s="15">
        <f t="shared" si="13"/>
        <v>0</v>
      </c>
      <c r="I293" s="34">
        <v>173</v>
      </c>
      <c r="J293" s="14">
        <f t="shared" si="14"/>
        <v>0</v>
      </c>
    </row>
    <row r="294" spans="1:10" ht="14.5" x14ac:dyDescent="0.35">
      <c r="A294" s="5">
        <f t="shared" si="12"/>
        <v>288</v>
      </c>
      <c r="B294" s="33" t="s">
        <v>390</v>
      </c>
      <c r="C294" s="33" t="s">
        <v>382</v>
      </c>
      <c r="D294" s="6" t="s">
        <v>858</v>
      </c>
      <c r="E294" s="34" t="s">
        <v>989</v>
      </c>
      <c r="F294" s="26"/>
      <c r="G294" s="9"/>
      <c r="H294" s="15">
        <f t="shared" si="13"/>
        <v>0</v>
      </c>
      <c r="I294" s="34">
        <v>155</v>
      </c>
      <c r="J294" s="14">
        <f t="shared" si="14"/>
        <v>0</v>
      </c>
    </row>
    <row r="295" spans="1:10" ht="14.5" x14ac:dyDescent="0.35">
      <c r="A295" s="5">
        <f t="shared" si="12"/>
        <v>289</v>
      </c>
      <c r="B295" s="33" t="s">
        <v>391</v>
      </c>
      <c r="C295" s="33" t="s">
        <v>382</v>
      </c>
      <c r="D295" s="6" t="s">
        <v>858</v>
      </c>
      <c r="E295" s="34" t="s">
        <v>990</v>
      </c>
      <c r="F295" s="26"/>
      <c r="G295" s="9"/>
      <c r="H295" s="15">
        <f t="shared" si="13"/>
        <v>0</v>
      </c>
      <c r="I295" s="34">
        <v>134</v>
      </c>
      <c r="J295" s="14">
        <f t="shared" si="14"/>
        <v>0</v>
      </c>
    </row>
    <row r="296" spans="1:10" ht="14.5" x14ac:dyDescent="0.35">
      <c r="A296" s="5">
        <f t="shared" si="12"/>
        <v>290</v>
      </c>
      <c r="B296" s="33" t="s">
        <v>392</v>
      </c>
      <c r="C296" s="33" t="s">
        <v>382</v>
      </c>
      <c r="D296" s="6" t="s">
        <v>858</v>
      </c>
      <c r="E296" s="34" t="s">
        <v>991</v>
      </c>
      <c r="F296" s="28"/>
      <c r="G296" s="12"/>
      <c r="H296" s="15">
        <f t="shared" si="13"/>
        <v>0</v>
      </c>
      <c r="I296" s="34">
        <v>246</v>
      </c>
      <c r="J296" s="14">
        <f t="shared" si="14"/>
        <v>0</v>
      </c>
    </row>
    <row r="297" spans="1:10" ht="14.5" x14ac:dyDescent="0.35">
      <c r="A297" s="5">
        <f t="shared" si="12"/>
        <v>291</v>
      </c>
      <c r="B297" s="31" t="s">
        <v>393</v>
      </c>
      <c r="C297" s="31" t="s">
        <v>394</v>
      </c>
      <c r="D297" s="6" t="s">
        <v>858</v>
      </c>
      <c r="E297" s="32" t="s">
        <v>992</v>
      </c>
      <c r="F297" s="25"/>
      <c r="G297" s="8"/>
      <c r="H297" s="15">
        <f t="shared" si="13"/>
        <v>0</v>
      </c>
      <c r="I297" s="32">
        <v>253</v>
      </c>
      <c r="J297" s="14">
        <f t="shared" si="14"/>
        <v>0</v>
      </c>
    </row>
    <row r="298" spans="1:10" ht="14.5" x14ac:dyDescent="0.35">
      <c r="A298" s="5">
        <f t="shared" si="12"/>
        <v>292</v>
      </c>
      <c r="B298" s="33" t="s">
        <v>395</v>
      </c>
      <c r="C298" s="33" t="s">
        <v>43</v>
      </c>
      <c r="D298" s="6" t="s">
        <v>859</v>
      </c>
      <c r="E298" s="34">
        <v>158</v>
      </c>
      <c r="F298" s="26"/>
      <c r="G298" s="9"/>
      <c r="H298" s="15">
        <f t="shared" si="13"/>
        <v>0</v>
      </c>
      <c r="I298" s="34">
        <v>71</v>
      </c>
      <c r="J298" s="14">
        <f t="shared" si="14"/>
        <v>0</v>
      </c>
    </row>
    <row r="299" spans="1:10" ht="14.5" x14ac:dyDescent="0.35">
      <c r="A299" s="5">
        <f t="shared" si="12"/>
        <v>293</v>
      </c>
      <c r="B299" s="31" t="s">
        <v>396</v>
      </c>
      <c r="C299" s="33" t="s">
        <v>43</v>
      </c>
      <c r="D299" s="6" t="s">
        <v>738</v>
      </c>
      <c r="E299" s="32">
        <v>171</v>
      </c>
      <c r="F299" s="26"/>
      <c r="G299" s="9"/>
      <c r="H299" s="15">
        <f t="shared" si="13"/>
        <v>0</v>
      </c>
      <c r="I299" s="32">
        <v>260</v>
      </c>
      <c r="J299" s="14">
        <f t="shared" si="14"/>
        <v>0</v>
      </c>
    </row>
    <row r="300" spans="1:10" ht="14.5" x14ac:dyDescent="0.35">
      <c r="A300" s="5">
        <f t="shared" si="12"/>
        <v>294</v>
      </c>
      <c r="B300" s="31" t="s">
        <v>397</v>
      </c>
      <c r="C300" s="33" t="s">
        <v>43</v>
      </c>
      <c r="D300" s="6" t="s">
        <v>766</v>
      </c>
      <c r="E300" s="32">
        <v>6136</v>
      </c>
      <c r="F300" s="25"/>
      <c r="G300" s="8"/>
      <c r="H300" s="15">
        <f t="shared" si="13"/>
        <v>0</v>
      </c>
      <c r="I300" s="32">
        <v>301</v>
      </c>
      <c r="J300" s="14">
        <f t="shared" si="14"/>
        <v>0</v>
      </c>
    </row>
    <row r="301" spans="1:10" ht="14.5" x14ac:dyDescent="0.35">
      <c r="A301" s="5">
        <f t="shared" si="12"/>
        <v>295</v>
      </c>
      <c r="B301" s="33" t="s">
        <v>398</v>
      </c>
      <c r="C301" s="33" t="s">
        <v>399</v>
      </c>
      <c r="D301" s="6" t="s">
        <v>763</v>
      </c>
      <c r="E301" s="34">
        <v>57364</v>
      </c>
      <c r="F301" s="25"/>
      <c r="G301" s="8"/>
      <c r="H301" s="15">
        <f t="shared" si="13"/>
        <v>0</v>
      </c>
      <c r="I301" s="34">
        <v>361</v>
      </c>
      <c r="J301" s="14">
        <f t="shared" si="14"/>
        <v>0</v>
      </c>
    </row>
    <row r="302" spans="1:10" ht="14.5" x14ac:dyDescent="0.35">
      <c r="A302" s="5">
        <f t="shared" si="12"/>
        <v>296</v>
      </c>
      <c r="B302" s="33" t="s">
        <v>400</v>
      </c>
      <c r="C302" s="33" t="s">
        <v>401</v>
      </c>
      <c r="D302" s="6" t="s">
        <v>723</v>
      </c>
      <c r="E302" s="34">
        <v>70053</v>
      </c>
      <c r="F302" s="25"/>
      <c r="G302" s="8"/>
      <c r="H302" s="15">
        <f t="shared" si="13"/>
        <v>0</v>
      </c>
      <c r="I302" s="34">
        <v>567</v>
      </c>
      <c r="J302" s="14">
        <f t="shared" si="14"/>
        <v>0</v>
      </c>
    </row>
    <row r="303" spans="1:10" ht="14.5" x14ac:dyDescent="0.35">
      <c r="A303" s="5">
        <f t="shared" si="12"/>
        <v>297</v>
      </c>
      <c r="B303" s="31" t="s">
        <v>402</v>
      </c>
      <c r="C303" s="33" t="s">
        <v>403</v>
      </c>
      <c r="D303" s="6" t="s">
        <v>749</v>
      </c>
      <c r="E303" s="32">
        <v>4380</v>
      </c>
      <c r="F303" s="25"/>
      <c r="G303" s="8"/>
      <c r="H303" s="15">
        <f t="shared" si="13"/>
        <v>0</v>
      </c>
      <c r="I303" s="32">
        <v>117</v>
      </c>
      <c r="J303" s="14">
        <f t="shared" si="14"/>
        <v>0</v>
      </c>
    </row>
    <row r="304" spans="1:10" ht="14.5" x14ac:dyDescent="0.35">
      <c r="A304" s="5">
        <f t="shared" si="12"/>
        <v>298</v>
      </c>
      <c r="B304" s="31" t="s">
        <v>404</v>
      </c>
      <c r="C304" s="33" t="s">
        <v>403</v>
      </c>
      <c r="D304" s="6" t="s">
        <v>860</v>
      </c>
      <c r="E304" s="32">
        <v>7210</v>
      </c>
      <c r="F304" s="26"/>
      <c r="G304" s="9"/>
      <c r="H304" s="15">
        <f t="shared" si="13"/>
        <v>0</v>
      </c>
      <c r="I304" s="32">
        <v>281</v>
      </c>
      <c r="J304" s="14">
        <f t="shared" si="14"/>
        <v>0</v>
      </c>
    </row>
    <row r="305" spans="1:10" ht="14.5" x14ac:dyDescent="0.35">
      <c r="A305" s="5">
        <f t="shared" si="12"/>
        <v>299</v>
      </c>
      <c r="B305" s="31" t="s">
        <v>405</v>
      </c>
      <c r="C305" s="33" t="s">
        <v>403</v>
      </c>
      <c r="D305" s="6" t="s">
        <v>707</v>
      </c>
      <c r="E305" s="32">
        <v>7271</v>
      </c>
      <c r="F305" s="25"/>
      <c r="G305" s="8"/>
      <c r="H305" s="15">
        <f t="shared" si="13"/>
        <v>0</v>
      </c>
      <c r="I305" s="32">
        <v>115</v>
      </c>
      <c r="J305" s="14">
        <f t="shared" si="14"/>
        <v>0</v>
      </c>
    </row>
    <row r="306" spans="1:10" ht="14.5" x14ac:dyDescent="0.35">
      <c r="A306" s="5">
        <f t="shared" si="12"/>
        <v>300</v>
      </c>
      <c r="B306" s="31" t="s">
        <v>406</v>
      </c>
      <c r="C306" s="33" t="s">
        <v>403</v>
      </c>
      <c r="D306" s="6" t="s">
        <v>723</v>
      </c>
      <c r="E306" s="32">
        <v>5860</v>
      </c>
      <c r="F306" s="26"/>
      <c r="G306" s="9"/>
      <c r="H306" s="15">
        <f t="shared" si="13"/>
        <v>0</v>
      </c>
      <c r="I306" s="32">
        <v>2456</v>
      </c>
      <c r="J306" s="14">
        <f t="shared" si="14"/>
        <v>0</v>
      </c>
    </row>
    <row r="307" spans="1:10" ht="14.5" x14ac:dyDescent="0.35">
      <c r="A307" s="5">
        <f t="shared" si="12"/>
        <v>301</v>
      </c>
      <c r="B307" s="33" t="s">
        <v>407</v>
      </c>
      <c r="C307" s="33" t="s">
        <v>403</v>
      </c>
      <c r="D307" s="6" t="s">
        <v>723</v>
      </c>
      <c r="E307" s="34">
        <v>5864</v>
      </c>
      <c r="F307" s="26"/>
      <c r="G307" s="9"/>
      <c r="H307" s="15">
        <f t="shared" si="13"/>
        <v>0</v>
      </c>
      <c r="I307" s="34">
        <v>202</v>
      </c>
      <c r="J307" s="14">
        <f t="shared" si="14"/>
        <v>0</v>
      </c>
    </row>
    <row r="308" spans="1:10" ht="14.5" x14ac:dyDescent="0.35">
      <c r="A308" s="5">
        <f t="shared" si="12"/>
        <v>302</v>
      </c>
      <c r="B308" s="33" t="s">
        <v>408</v>
      </c>
      <c r="C308" s="33" t="s">
        <v>403</v>
      </c>
      <c r="D308" s="6" t="s">
        <v>861</v>
      </c>
      <c r="E308" s="34">
        <v>3022</v>
      </c>
      <c r="F308" s="25"/>
      <c r="G308" s="8"/>
      <c r="H308" s="15">
        <f t="shared" si="13"/>
        <v>0</v>
      </c>
      <c r="I308" s="34">
        <v>215</v>
      </c>
      <c r="J308" s="14">
        <f t="shared" si="14"/>
        <v>0</v>
      </c>
    </row>
    <row r="309" spans="1:10" ht="14.5" x14ac:dyDescent="0.35">
      <c r="A309" s="5">
        <f t="shared" si="12"/>
        <v>303</v>
      </c>
      <c r="B309" s="33" t="s">
        <v>409</v>
      </c>
      <c r="C309" s="33" t="s">
        <v>410</v>
      </c>
      <c r="D309" s="6" t="s">
        <v>862</v>
      </c>
      <c r="E309" s="34">
        <v>60111</v>
      </c>
      <c r="F309" s="26"/>
      <c r="G309" s="9"/>
      <c r="H309" s="15">
        <f t="shared" si="13"/>
        <v>0</v>
      </c>
      <c r="I309" s="34">
        <v>111</v>
      </c>
      <c r="J309" s="14">
        <f t="shared" si="14"/>
        <v>0</v>
      </c>
    </row>
    <row r="310" spans="1:10" ht="14.5" x14ac:dyDescent="0.35">
      <c r="A310" s="5">
        <f t="shared" si="12"/>
        <v>304</v>
      </c>
      <c r="B310" s="33" t="s">
        <v>411</v>
      </c>
      <c r="C310" s="33" t="s">
        <v>412</v>
      </c>
      <c r="D310" s="6" t="s">
        <v>739</v>
      </c>
      <c r="E310" s="34">
        <v>9195</v>
      </c>
      <c r="F310" s="25"/>
      <c r="G310" s="8"/>
      <c r="H310" s="15">
        <f t="shared" si="13"/>
        <v>0</v>
      </c>
      <c r="I310" s="34">
        <v>315</v>
      </c>
      <c r="J310" s="14">
        <f t="shared" si="14"/>
        <v>0</v>
      </c>
    </row>
    <row r="311" spans="1:10" ht="14.5" x14ac:dyDescent="0.35">
      <c r="A311" s="5">
        <f t="shared" si="12"/>
        <v>305</v>
      </c>
      <c r="B311" s="33" t="s">
        <v>413</v>
      </c>
      <c r="C311" s="33" t="s">
        <v>412</v>
      </c>
      <c r="D311" s="6" t="s">
        <v>739</v>
      </c>
      <c r="E311" s="34">
        <v>9236</v>
      </c>
      <c r="F311" s="26"/>
      <c r="G311" s="9"/>
      <c r="H311" s="15">
        <f t="shared" si="13"/>
        <v>0</v>
      </c>
      <c r="I311" s="34">
        <v>490</v>
      </c>
      <c r="J311" s="14">
        <f t="shared" si="14"/>
        <v>0</v>
      </c>
    </row>
    <row r="312" spans="1:10" ht="14.5" x14ac:dyDescent="0.35">
      <c r="A312" s="5">
        <f t="shared" si="12"/>
        <v>306</v>
      </c>
      <c r="B312" s="31" t="s">
        <v>414</v>
      </c>
      <c r="C312" s="31" t="s">
        <v>415</v>
      </c>
      <c r="D312" s="6" t="s">
        <v>863</v>
      </c>
      <c r="E312" s="32">
        <v>38</v>
      </c>
      <c r="F312" s="26"/>
      <c r="G312" s="9"/>
      <c r="H312" s="15">
        <f t="shared" si="13"/>
        <v>0</v>
      </c>
      <c r="I312" s="32">
        <v>60</v>
      </c>
      <c r="J312" s="14">
        <f t="shared" si="14"/>
        <v>0</v>
      </c>
    </row>
    <row r="313" spans="1:10" ht="14.5" x14ac:dyDescent="0.35">
      <c r="A313" s="5">
        <f t="shared" si="12"/>
        <v>307</v>
      </c>
      <c r="B313" s="31" t="s">
        <v>416</v>
      </c>
      <c r="C313" s="31" t="s">
        <v>415</v>
      </c>
      <c r="D313" s="6" t="s">
        <v>738</v>
      </c>
      <c r="E313" s="32">
        <v>70506</v>
      </c>
      <c r="F313" s="26"/>
      <c r="G313" s="9"/>
      <c r="H313" s="15">
        <f t="shared" si="13"/>
        <v>0</v>
      </c>
      <c r="I313" s="32">
        <v>103</v>
      </c>
      <c r="J313" s="14">
        <f t="shared" si="14"/>
        <v>0</v>
      </c>
    </row>
    <row r="314" spans="1:10" ht="14.5" x14ac:dyDescent="0.35">
      <c r="A314" s="5">
        <f t="shared" si="12"/>
        <v>308</v>
      </c>
      <c r="B314" s="31" t="s">
        <v>417</v>
      </c>
      <c r="C314" s="31" t="s">
        <v>415</v>
      </c>
      <c r="D314" s="6" t="s">
        <v>738</v>
      </c>
      <c r="E314" s="32">
        <v>64219</v>
      </c>
      <c r="F314" s="26"/>
      <c r="G314" s="9"/>
      <c r="H314" s="15">
        <f t="shared" si="13"/>
        <v>0</v>
      </c>
      <c r="I314" s="32">
        <v>114</v>
      </c>
      <c r="J314" s="14">
        <f t="shared" si="14"/>
        <v>0</v>
      </c>
    </row>
    <row r="315" spans="1:10" ht="14.5" x14ac:dyDescent="0.35">
      <c r="A315" s="5">
        <f t="shared" si="12"/>
        <v>309</v>
      </c>
      <c r="B315" s="31" t="s">
        <v>418</v>
      </c>
      <c r="C315" s="31" t="s">
        <v>415</v>
      </c>
      <c r="D315" s="6" t="s">
        <v>770</v>
      </c>
      <c r="E315" s="32">
        <v>64221</v>
      </c>
      <c r="F315" s="25"/>
      <c r="G315" s="8"/>
      <c r="H315" s="15">
        <f t="shared" si="13"/>
        <v>0</v>
      </c>
      <c r="I315" s="32">
        <v>392</v>
      </c>
      <c r="J315" s="14">
        <f t="shared" si="14"/>
        <v>0</v>
      </c>
    </row>
    <row r="316" spans="1:10" ht="14.5" x14ac:dyDescent="0.35">
      <c r="A316" s="5">
        <f t="shared" si="12"/>
        <v>310</v>
      </c>
      <c r="B316" s="31" t="s">
        <v>419</v>
      </c>
      <c r="C316" s="31" t="s">
        <v>420</v>
      </c>
      <c r="D316" s="6" t="s">
        <v>723</v>
      </c>
      <c r="E316" s="32">
        <v>105</v>
      </c>
      <c r="F316" s="26"/>
      <c r="G316" s="9"/>
      <c r="H316" s="15">
        <f t="shared" si="13"/>
        <v>0</v>
      </c>
      <c r="I316" s="32">
        <v>134</v>
      </c>
      <c r="J316" s="14">
        <f t="shared" si="14"/>
        <v>0</v>
      </c>
    </row>
    <row r="317" spans="1:10" ht="14.5" x14ac:dyDescent="0.35">
      <c r="A317" s="5">
        <f t="shared" si="12"/>
        <v>311</v>
      </c>
      <c r="B317" s="33" t="s">
        <v>421</v>
      </c>
      <c r="C317" s="33" t="s">
        <v>422</v>
      </c>
      <c r="D317" s="6" t="s">
        <v>864</v>
      </c>
      <c r="E317" s="34">
        <v>1131</v>
      </c>
      <c r="F317" s="26"/>
      <c r="G317" s="9"/>
      <c r="H317" s="15">
        <f t="shared" si="13"/>
        <v>0</v>
      </c>
      <c r="I317" s="34">
        <v>274</v>
      </c>
      <c r="J317" s="14">
        <f t="shared" si="14"/>
        <v>0</v>
      </c>
    </row>
    <row r="318" spans="1:10" ht="14.5" x14ac:dyDescent="0.35">
      <c r="A318" s="5">
        <f t="shared" si="12"/>
        <v>312</v>
      </c>
      <c r="B318" s="33" t="s">
        <v>423</v>
      </c>
      <c r="C318" s="33" t="s">
        <v>18</v>
      </c>
      <c r="D318" s="6" t="s">
        <v>865</v>
      </c>
      <c r="E318" s="34">
        <v>61600</v>
      </c>
      <c r="F318" s="26"/>
      <c r="G318" s="9"/>
      <c r="H318" s="15">
        <f t="shared" si="13"/>
        <v>0</v>
      </c>
      <c r="I318" s="34">
        <v>341</v>
      </c>
      <c r="J318" s="14">
        <f t="shared" si="14"/>
        <v>0</v>
      </c>
    </row>
    <row r="319" spans="1:10" ht="14.5" x14ac:dyDescent="0.35">
      <c r="A319" s="5">
        <f t="shared" si="12"/>
        <v>313</v>
      </c>
      <c r="B319" s="33" t="s">
        <v>424</v>
      </c>
      <c r="C319" s="33" t="s">
        <v>18</v>
      </c>
      <c r="D319" s="6" t="s">
        <v>865</v>
      </c>
      <c r="E319" s="34">
        <v>61407</v>
      </c>
      <c r="F319" s="26"/>
      <c r="G319" s="9"/>
      <c r="H319" s="15">
        <f t="shared" si="13"/>
        <v>0</v>
      </c>
      <c r="I319" s="34">
        <v>204</v>
      </c>
      <c r="J319" s="14">
        <f t="shared" si="14"/>
        <v>0</v>
      </c>
    </row>
    <row r="320" spans="1:10" ht="14.5" x14ac:dyDescent="0.35">
      <c r="A320" s="5">
        <f t="shared" si="12"/>
        <v>314</v>
      </c>
      <c r="B320" s="33" t="s">
        <v>425</v>
      </c>
      <c r="C320" s="33" t="s">
        <v>18</v>
      </c>
      <c r="D320" s="6" t="s">
        <v>866</v>
      </c>
      <c r="E320" s="34">
        <v>154</v>
      </c>
      <c r="F320" s="26"/>
      <c r="G320" s="9"/>
      <c r="H320" s="15">
        <f t="shared" si="13"/>
        <v>0</v>
      </c>
      <c r="I320" s="34">
        <v>136</v>
      </c>
      <c r="J320" s="14">
        <f t="shared" si="14"/>
        <v>0</v>
      </c>
    </row>
    <row r="321" spans="1:10" ht="14.5" x14ac:dyDescent="0.35">
      <c r="A321" s="5">
        <f t="shared" si="12"/>
        <v>315</v>
      </c>
      <c r="B321" s="33" t="s">
        <v>426</v>
      </c>
      <c r="C321" s="33" t="s">
        <v>18</v>
      </c>
      <c r="D321" s="6" t="s">
        <v>865</v>
      </c>
      <c r="E321" s="34">
        <v>61481</v>
      </c>
      <c r="F321" s="25"/>
      <c r="G321" s="8"/>
      <c r="H321" s="15">
        <f t="shared" si="13"/>
        <v>0</v>
      </c>
      <c r="I321" s="34">
        <v>128</v>
      </c>
      <c r="J321" s="14">
        <f t="shared" si="14"/>
        <v>0</v>
      </c>
    </row>
    <row r="322" spans="1:10" ht="14.5" x14ac:dyDescent="0.25">
      <c r="A322" s="5">
        <f t="shared" si="12"/>
        <v>316</v>
      </c>
      <c r="B322" s="35" t="s">
        <v>427</v>
      </c>
      <c r="C322" s="35" t="s">
        <v>31</v>
      </c>
      <c r="D322" s="6" t="s">
        <v>12</v>
      </c>
      <c r="E322" s="42">
        <v>16646</v>
      </c>
      <c r="F322" s="25"/>
      <c r="G322" s="8"/>
      <c r="H322" s="15">
        <f t="shared" si="13"/>
        <v>0</v>
      </c>
      <c r="I322" s="42">
        <v>112</v>
      </c>
      <c r="J322" s="14">
        <f t="shared" si="14"/>
        <v>0</v>
      </c>
    </row>
    <row r="323" spans="1:10" ht="14.5" x14ac:dyDescent="0.35">
      <c r="A323" s="5">
        <f t="shared" si="12"/>
        <v>317</v>
      </c>
      <c r="B323" s="33" t="s">
        <v>428</v>
      </c>
      <c r="C323" s="33" t="s">
        <v>429</v>
      </c>
      <c r="D323" s="6" t="s">
        <v>867</v>
      </c>
      <c r="E323" s="34">
        <v>2620</v>
      </c>
      <c r="F323" s="26"/>
      <c r="G323" s="9"/>
      <c r="H323" s="15">
        <f t="shared" si="13"/>
        <v>0</v>
      </c>
      <c r="I323" s="34">
        <v>124</v>
      </c>
      <c r="J323" s="14">
        <f t="shared" si="14"/>
        <v>0</v>
      </c>
    </row>
    <row r="324" spans="1:10" ht="14.5" x14ac:dyDescent="0.35">
      <c r="A324" s="5">
        <f t="shared" si="12"/>
        <v>318</v>
      </c>
      <c r="B324" s="31" t="s">
        <v>430</v>
      </c>
      <c r="C324" s="31" t="s">
        <v>431</v>
      </c>
      <c r="D324" s="6" t="s">
        <v>737</v>
      </c>
      <c r="E324" s="32">
        <v>2203</v>
      </c>
      <c r="F324" s="26"/>
      <c r="G324" s="9"/>
      <c r="H324" s="15">
        <f t="shared" si="13"/>
        <v>0</v>
      </c>
      <c r="I324" s="32">
        <v>167</v>
      </c>
      <c r="J324" s="14">
        <f t="shared" si="14"/>
        <v>0</v>
      </c>
    </row>
    <row r="325" spans="1:10" ht="14.5" x14ac:dyDescent="0.35">
      <c r="A325" s="5">
        <f t="shared" si="12"/>
        <v>319</v>
      </c>
      <c r="B325" s="31" t="s">
        <v>136</v>
      </c>
      <c r="C325" s="31" t="s">
        <v>431</v>
      </c>
      <c r="D325" s="6" t="s">
        <v>737</v>
      </c>
      <c r="E325" s="32">
        <v>14216</v>
      </c>
      <c r="F325" s="26"/>
      <c r="G325" s="9"/>
      <c r="H325" s="15">
        <f t="shared" si="13"/>
        <v>0</v>
      </c>
      <c r="I325" s="32">
        <v>179</v>
      </c>
      <c r="J325" s="14">
        <f t="shared" si="14"/>
        <v>0</v>
      </c>
    </row>
    <row r="326" spans="1:10" ht="14.5" x14ac:dyDescent="0.35">
      <c r="A326" s="5">
        <f t="shared" si="12"/>
        <v>320</v>
      </c>
      <c r="B326" s="33" t="s">
        <v>432</v>
      </c>
      <c r="C326" s="33" t="s">
        <v>11</v>
      </c>
      <c r="D326" s="6" t="s">
        <v>868</v>
      </c>
      <c r="E326" s="34">
        <v>2143</v>
      </c>
      <c r="F326" s="29"/>
      <c r="G326" s="11"/>
      <c r="H326" s="15">
        <f t="shared" si="13"/>
        <v>0</v>
      </c>
      <c r="I326" s="34">
        <v>201</v>
      </c>
      <c r="J326" s="14">
        <f t="shared" si="14"/>
        <v>0</v>
      </c>
    </row>
    <row r="327" spans="1:10" ht="14.5" x14ac:dyDescent="0.35">
      <c r="A327" s="5">
        <f t="shared" ref="A327:A390" si="15">ROW(327:327)-6</f>
        <v>321</v>
      </c>
      <c r="B327" s="33" t="s">
        <v>433</v>
      </c>
      <c r="C327" s="33" t="s">
        <v>11</v>
      </c>
      <c r="D327" s="6" t="s">
        <v>785</v>
      </c>
      <c r="E327" s="34" t="s">
        <v>993</v>
      </c>
      <c r="F327" s="25"/>
      <c r="G327" s="8"/>
      <c r="H327" s="15">
        <f t="shared" ref="H327:H390" si="16">ROUND((1+G$3)*G327,2)</f>
        <v>0</v>
      </c>
      <c r="I327" s="34">
        <v>906</v>
      </c>
      <c r="J327" s="14">
        <f t="shared" ref="J327:J390" si="17">H327*I327</f>
        <v>0</v>
      </c>
    </row>
    <row r="328" spans="1:10" ht="14.5" x14ac:dyDescent="0.35">
      <c r="A328" s="5">
        <f t="shared" si="15"/>
        <v>322</v>
      </c>
      <c r="B328" s="33" t="s">
        <v>434</v>
      </c>
      <c r="C328" s="33" t="s">
        <v>11</v>
      </c>
      <c r="D328" s="6" t="s">
        <v>785</v>
      </c>
      <c r="E328" s="34" t="s">
        <v>994</v>
      </c>
      <c r="F328" s="26"/>
      <c r="G328" s="9"/>
      <c r="H328" s="15">
        <f t="shared" si="16"/>
        <v>0</v>
      </c>
      <c r="I328" s="34">
        <v>800</v>
      </c>
      <c r="J328" s="14">
        <f t="shared" si="17"/>
        <v>0</v>
      </c>
    </row>
    <row r="329" spans="1:10" ht="14.5" x14ac:dyDescent="0.35">
      <c r="A329" s="5">
        <f t="shared" si="15"/>
        <v>323</v>
      </c>
      <c r="B329" s="33" t="s">
        <v>435</v>
      </c>
      <c r="C329" s="33" t="s">
        <v>11</v>
      </c>
      <c r="D329" s="6" t="s">
        <v>785</v>
      </c>
      <c r="E329" s="34" t="s">
        <v>995</v>
      </c>
      <c r="F329" s="26"/>
      <c r="G329" s="9"/>
      <c r="H329" s="15">
        <f t="shared" si="16"/>
        <v>0</v>
      </c>
      <c r="I329" s="34">
        <v>1012</v>
      </c>
      <c r="J329" s="14">
        <f t="shared" si="17"/>
        <v>0</v>
      </c>
    </row>
    <row r="330" spans="1:10" ht="14.5" x14ac:dyDescent="0.35">
      <c r="A330" s="5">
        <f t="shared" si="15"/>
        <v>324</v>
      </c>
      <c r="B330" s="33" t="s">
        <v>436</v>
      </c>
      <c r="C330" s="33" t="s">
        <v>11</v>
      </c>
      <c r="D330" s="6" t="s">
        <v>785</v>
      </c>
      <c r="E330" s="34" t="s">
        <v>996</v>
      </c>
      <c r="F330" s="25"/>
      <c r="G330" s="8"/>
      <c r="H330" s="15">
        <f t="shared" si="16"/>
        <v>0</v>
      </c>
      <c r="I330" s="34">
        <v>459</v>
      </c>
      <c r="J330" s="14">
        <f t="shared" si="17"/>
        <v>0</v>
      </c>
    </row>
    <row r="331" spans="1:10" ht="14.5" x14ac:dyDescent="0.35">
      <c r="A331" s="5">
        <f t="shared" si="15"/>
        <v>325</v>
      </c>
      <c r="B331" s="33" t="s">
        <v>437</v>
      </c>
      <c r="C331" s="33" t="s">
        <v>11</v>
      </c>
      <c r="D331" s="6" t="s">
        <v>786</v>
      </c>
      <c r="E331" s="34" t="s">
        <v>997</v>
      </c>
      <c r="F331" s="26"/>
      <c r="G331" s="9"/>
      <c r="H331" s="15">
        <f t="shared" si="16"/>
        <v>0</v>
      </c>
      <c r="I331" s="34">
        <v>622</v>
      </c>
      <c r="J331" s="14">
        <f t="shared" si="17"/>
        <v>0</v>
      </c>
    </row>
    <row r="332" spans="1:10" ht="14.5" x14ac:dyDescent="0.35">
      <c r="A332" s="5">
        <f t="shared" si="15"/>
        <v>326</v>
      </c>
      <c r="B332" s="33" t="s">
        <v>438</v>
      </c>
      <c r="C332" s="33" t="s">
        <v>11</v>
      </c>
      <c r="D332" s="6" t="s">
        <v>786</v>
      </c>
      <c r="E332" s="34" t="s">
        <v>998</v>
      </c>
      <c r="F332" s="26"/>
      <c r="G332" s="9"/>
      <c r="H332" s="15">
        <f t="shared" si="16"/>
        <v>0</v>
      </c>
      <c r="I332" s="34">
        <v>573</v>
      </c>
      <c r="J332" s="14">
        <f t="shared" si="17"/>
        <v>0</v>
      </c>
    </row>
    <row r="333" spans="1:10" ht="14.5" x14ac:dyDescent="0.35">
      <c r="A333" s="5">
        <f t="shared" si="15"/>
        <v>327</v>
      </c>
      <c r="B333" s="33" t="s">
        <v>439</v>
      </c>
      <c r="C333" s="33" t="s">
        <v>11</v>
      </c>
      <c r="D333" s="6" t="s">
        <v>869</v>
      </c>
      <c r="E333" s="34" t="s">
        <v>999</v>
      </c>
      <c r="F333" s="26"/>
      <c r="G333" s="9"/>
      <c r="H333" s="15">
        <f t="shared" si="16"/>
        <v>0</v>
      </c>
      <c r="I333" s="34">
        <v>199</v>
      </c>
      <c r="J333" s="14">
        <f t="shared" si="17"/>
        <v>0</v>
      </c>
    </row>
    <row r="334" spans="1:10" ht="14.5" x14ac:dyDescent="0.35">
      <c r="A334" s="5">
        <f t="shared" si="15"/>
        <v>328</v>
      </c>
      <c r="B334" s="31" t="s">
        <v>440</v>
      </c>
      <c r="C334" s="33" t="s">
        <v>11</v>
      </c>
      <c r="D334" s="6" t="s">
        <v>821</v>
      </c>
      <c r="E334" s="32" t="s">
        <v>1000</v>
      </c>
      <c r="F334" s="25"/>
      <c r="G334" s="8"/>
      <c r="H334" s="15">
        <f t="shared" si="16"/>
        <v>0</v>
      </c>
      <c r="I334" s="32">
        <v>160</v>
      </c>
      <c r="J334" s="14">
        <f t="shared" si="17"/>
        <v>0</v>
      </c>
    </row>
    <row r="335" spans="1:10" ht="14.5" x14ac:dyDescent="0.35">
      <c r="A335" s="5">
        <f t="shared" si="15"/>
        <v>329</v>
      </c>
      <c r="B335" s="31" t="s">
        <v>441</v>
      </c>
      <c r="C335" s="33" t="s">
        <v>11</v>
      </c>
      <c r="D335" s="6" t="s">
        <v>870</v>
      </c>
      <c r="E335" s="32" t="s">
        <v>1001</v>
      </c>
      <c r="F335" s="25"/>
      <c r="G335" s="8"/>
      <c r="H335" s="15">
        <f t="shared" si="16"/>
        <v>0</v>
      </c>
      <c r="I335" s="32">
        <v>388</v>
      </c>
      <c r="J335" s="14">
        <f t="shared" si="17"/>
        <v>0</v>
      </c>
    </row>
    <row r="336" spans="1:10" ht="14.5" x14ac:dyDescent="0.35">
      <c r="A336" s="5">
        <f t="shared" si="15"/>
        <v>330</v>
      </c>
      <c r="B336" s="31" t="s">
        <v>442</v>
      </c>
      <c r="C336" s="33" t="s">
        <v>11</v>
      </c>
      <c r="D336" s="6" t="s">
        <v>869</v>
      </c>
      <c r="E336" s="32" t="s">
        <v>1002</v>
      </c>
      <c r="F336" s="26"/>
      <c r="G336" s="9"/>
      <c r="H336" s="15">
        <f t="shared" si="16"/>
        <v>0</v>
      </c>
      <c r="I336" s="32">
        <v>375</v>
      </c>
      <c r="J336" s="14">
        <f t="shared" si="17"/>
        <v>0</v>
      </c>
    </row>
    <row r="337" spans="1:10" ht="14.5" x14ac:dyDescent="0.35">
      <c r="A337" s="5">
        <f t="shared" si="15"/>
        <v>331</v>
      </c>
      <c r="B337" s="33" t="s">
        <v>443</v>
      </c>
      <c r="C337" s="33" t="s">
        <v>13</v>
      </c>
      <c r="D337" s="6" t="s">
        <v>785</v>
      </c>
      <c r="E337" s="34">
        <v>46163</v>
      </c>
      <c r="F337" s="26"/>
      <c r="G337" s="9"/>
      <c r="H337" s="15">
        <f t="shared" si="16"/>
        <v>0</v>
      </c>
      <c r="I337" s="34">
        <v>360</v>
      </c>
      <c r="J337" s="14">
        <f t="shared" si="17"/>
        <v>0</v>
      </c>
    </row>
    <row r="338" spans="1:10" ht="14.5" x14ac:dyDescent="0.35">
      <c r="A338" s="5">
        <f t="shared" si="15"/>
        <v>332</v>
      </c>
      <c r="B338" s="33" t="s">
        <v>444</v>
      </c>
      <c r="C338" s="33" t="s">
        <v>13</v>
      </c>
      <c r="D338" s="6" t="s">
        <v>871</v>
      </c>
      <c r="E338" s="34">
        <v>39940</v>
      </c>
      <c r="F338" s="26"/>
      <c r="G338" s="9"/>
      <c r="H338" s="15">
        <f t="shared" si="16"/>
        <v>0</v>
      </c>
      <c r="I338" s="34">
        <v>57</v>
      </c>
      <c r="J338" s="14">
        <f t="shared" si="17"/>
        <v>0</v>
      </c>
    </row>
    <row r="339" spans="1:10" ht="14.5" x14ac:dyDescent="0.35">
      <c r="A339" s="5">
        <f t="shared" si="15"/>
        <v>333</v>
      </c>
      <c r="B339" s="31" t="s">
        <v>445</v>
      </c>
      <c r="C339" s="33" t="s">
        <v>13</v>
      </c>
      <c r="D339" s="6" t="s">
        <v>717</v>
      </c>
      <c r="E339" s="32">
        <v>41747</v>
      </c>
      <c r="F339" s="25"/>
      <c r="G339" s="8"/>
      <c r="H339" s="15">
        <f t="shared" si="16"/>
        <v>0</v>
      </c>
      <c r="I339" s="32">
        <v>308</v>
      </c>
      <c r="J339" s="14">
        <f t="shared" si="17"/>
        <v>0</v>
      </c>
    </row>
    <row r="340" spans="1:10" ht="14.5" x14ac:dyDescent="0.35">
      <c r="A340" s="5">
        <f t="shared" si="15"/>
        <v>334</v>
      </c>
      <c r="B340" s="31" t="s">
        <v>446</v>
      </c>
      <c r="C340" s="33" t="s">
        <v>13</v>
      </c>
      <c r="D340" s="6" t="s">
        <v>717</v>
      </c>
      <c r="E340" s="32">
        <v>42049</v>
      </c>
      <c r="F340" s="25"/>
      <c r="G340" s="8"/>
      <c r="H340" s="15">
        <f t="shared" si="16"/>
        <v>0</v>
      </c>
      <c r="I340" s="32">
        <v>214</v>
      </c>
      <c r="J340" s="14">
        <f t="shared" si="17"/>
        <v>0</v>
      </c>
    </row>
    <row r="341" spans="1:10" ht="14.5" x14ac:dyDescent="0.35">
      <c r="A341" s="5">
        <f t="shared" si="15"/>
        <v>335</v>
      </c>
      <c r="B341" s="31" t="s">
        <v>447</v>
      </c>
      <c r="C341" s="33" t="s">
        <v>13</v>
      </c>
      <c r="D341" s="6" t="s">
        <v>872</v>
      </c>
      <c r="E341" s="32">
        <v>59701</v>
      </c>
      <c r="F341" s="27"/>
      <c r="G341" s="10"/>
      <c r="H341" s="15">
        <f t="shared" si="16"/>
        <v>0</v>
      </c>
      <c r="I341" s="32">
        <v>156</v>
      </c>
      <c r="J341" s="14">
        <f t="shared" si="17"/>
        <v>0</v>
      </c>
    </row>
    <row r="342" spans="1:10" ht="14.5" x14ac:dyDescent="0.35">
      <c r="A342" s="5">
        <f t="shared" si="15"/>
        <v>336</v>
      </c>
      <c r="B342" s="31" t="s">
        <v>448</v>
      </c>
      <c r="C342" s="31" t="s">
        <v>449</v>
      </c>
      <c r="D342" s="6" t="s">
        <v>873</v>
      </c>
      <c r="E342" s="32">
        <v>5458</v>
      </c>
      <c r="F342" s="27"/>
      <c r="G342" s="10"/>
      <c r="H342" s="15">
        <f t="shared" si="16"/>
        <v>0</v>
      </c>
      <c r="I342" s="32">
        <v>281</v>
      </c>
      <c r="J342" s="14">
        <f t="shared" si="17"/>
        <v>0</v>
      </c>
    </row>
    <row r="343" spans="1:10" ht="14.5" x14ac:dyDescent="0.35">
      <c r="A343" s="5">
        <f t="shared" si="15"/>
        <v>337</v>
      </c>
      <c r="B343" s="33" t="s">
        <v>450</v>
      </c>
      <c r="C343" s="33" t="s">
        <v>16</v>
      </c>
      <c r="D343" s="6" t="s">
        <v>737</v>
      </c>
      <c r="E343" s="34">
        <v>342000.50099999999</v>
      </c>
      <c r="F343" s="25"/>
      <c r="G343" s="8"/>
      <c r="H343" s="15">
        <f t="shared" si="16"/>
        <v>0</v>
      </c>
      <c r="I343" s="34">
        <v>247</v>
      </c>
      <c r="J343" s="14">
        <f t="shared" si="17"/>
        <v>0</v>
      </c>
    </row>
    <row r="344" spans="1:10" ht="14.5" x14ac:dyDescent="0.35">
      <c r="A344" s="5">
        <f t="shared" si="15"/>
        <v>338</v>
      </c>
      <c r="B344" s="33" t="s">
        <v>451</v>
      </c>
      <c r="C344" s="33" t="s">
        <v>22</v>
      </c>
      <c r="D344" s="6" t="s">
        <v>738</v>
      </c>
      <c r="E344" s="34">
        <v>4300034901</v>
      </c>
      <c r="F344" s="25"/>
      <c r="G344" s="8"/>
      <c r="H344" s="15">
        <f t="shared" si="16"/>
        <v>0</v>
      </c>
      <c r="I344" s="34">
        <v>196</v>
      </c>
      <c r="J344" s="14">
        <f t="shared" si="17"/>
        <v>0</v>
      </c>
    </row>
    <row r="345" spans="1:10" ht="14.5" x14ac:dyDescent="0.35">
      <c r="A345" s="5">
        <f t="shared" si="15"/>
        <v>339</v>
      </c>
      <c r="B345" s="33" t="s">
        <v>452</v>
      </c>
      <c r="C345" s="33" t="s">
        <v>22</v>
      </c>
      <c r="D345" s="6" t="s">
        <v>805</v>
      </c>
      <c r="E345" s="34">
        <v>34951</v>
      </c>
      <c r="F345" s="25"/>
      <c r="G345" s="8"/>
      <c r="H345" s="15">
        <f t="shared" si="16"/>
        <v>0</v>
      </c>
      <c r="I345" s="34">
        <v>279</v>
      </c>
      <c r="J345" s="14">
        <f t="shared" si="17"/>
        <v>0</v>
      </c>
    </row>
    <row r="346" spans="1:10" ht="14.5" x14ac:dyDescent="0.35">
      <c r="A346" s="5">
        <f t="shared" si="15"/>
        <v>340</v>
      </c>
      <c r="B346" s="33" t="s">
        <v>453</v>
      </c>
      <c r="C346" s="33" t="s">
        <v>29</v>
      </c>
      <c r="D346" s="6" t="s">
        <v>743</v>
      </c>
      <c r="E346" s="34">
        <v>24627</v>
      </c>
      <c r="F346" s="25"/>
      <c r="G346" s="8"/>
      <c r="H346" s="15">
        <f t="shared" si="16"/>
        <v>0</v>
      </c>
      <c r="I346" s="34">
        <v>232</v>
      </c>
      <c r="J346" s="14">
        <f t="shared" si="17"/>
        <v>0</v>
      </c>
    </row>
    <row r="347" spans="1:10" ht="14.5" x14ac:dyDescent="0.35">
      <c r="A347" s="5">
        <f t="shared" si="15"/>
        <v>341</v>
      </c>
      <c r="B347" s="31" t="s">
        <v>454</v>
      </c>
      <c r="C347" s="33" t="s">
        <v>29</v>
      </c>
      <c r="D347" s="6" t="s">
        <v>749</v>
      </c>
      <c r="E347" s="32">
        <v>30004</v>
      </c>
      <c r="F347" s="25"/>
      <c r="G347" s="8"/>
      <c r="H347" s="15">
        <f t="shared" si="16"/>
        <v>0</v>
      </c>
      <c r="I347" s="32">
        <v>397</v>
      </c>
      <c r="J347" s="14">
        <f t="shared" si="17"/>
        <v>0</v>
      </c>
    </row>
    <row r="348" spans="1:10" ht="14.5" x14ac:dyDescent="0.35">
      <c r="A348" s="5">
        <f t="shared" si="15"/>
        <v>342</v>
      </c>
      <c r="B348" s="33" t="s">
        <v>455</v>
      </c>
      <c r="C348" s="33" t="s">
        <v>456</v>
      </c>
      <c r="D348" s="6" t="s">
        <v>821</v>
      </c>
      <c r="E348" s="34">
        <v>50010107</v>
      </c>
      <c r="F348" s="25"/>
      <c r="G348" s="8"/>
      <c r="H348" s="15">
        <f t="shared" si="16"/>
        <v>0</v>
      </c>
      <c r="I348" s="34">
        <v>169</v>
      </c>
      <c r="J348" s="14">
        <f t="shared" si="17"/>
        <v>0</v>
      </c>
    </row>
    <row r="349" spans="1:10" ht="14.5" x14ac:dyDescent="0.35">
      <c r="A349" s="5">
        <f t="shared" si="15"/>
        <v>343</v>
      </c>
      <c r="B349" s="33" t="s">
        <v>457</v>
      </c>
      <c r="C349" s="33" t="s">
        <v>456</v>
      </c>
      <c r="D349" s="6" t="s">
        <v>874</v>
      </c>
      <c r="E349" s="34">
        <v>50010917</v>
      </c>
      <c r="F349" s="25"/>
      <c r="G349" s="8"/>
      <c r="H349" s="15">
        <f t="shared" si="16"/>
        <v>0</v>
      </c>
      <c r="I349" s="34">
        <v>163</v>
      </c>
      <c r="J349" s="14">
        <f t="shared" si="17"/>
        <v>0</v>
      </c>
    </row>
    <row r="350" spans="1:10" ht="14.5" x14ac:dyDescent="0.35">
      <c r="A350" s="5">
        <f t="shared" si="15"/>
        <v>344</v>
      </c>
      <c r="B350" s="33" t="s">
        <v>458</v>
      </c>
      <c r="C350" s="33" t="s">
        <v>456</v>
      </c>
      <c r="D350" s="6" t="s">
        <v>875</v>
      </c>
      <c r="E350" s="34">
        <v>70010011</v>
      </c>
      <c r="F350" s="25"/>
      <c r="G350" s="8"/>
      <c r="H350" s="15">
        <f t="shared" si="16"/>
        <v>0</v>
      </c>
      <c r="I350" s="34">
        <v>577</v>
      </c>
      <c r="J350" s="14">
        <f t="shared" si="17"/>
        <v>0</v>
      </c>
    </row>
    <row r="351" spans="1:10" ht="14.5" x14ac:dyDescent="0.35">
      <c r="A351" s="5">
        <f t="shared" si="15"/>
        <v>345</v>
      </c>
      <c r="B351" s="33" t="s">
        <v>459</v>
      </c>
      <c r="C351" s="33" t="s">
        <v>456</v>
      </c>
      <c r="D351" s="6" t="s">
        <v>807</v>
      </c>
      <c r="E351" s="34">
        <v>37508170</v>
      </c>
      <c r="F351" s="25"/>
      <c r="G351" s="8"/>
      <c r="H351" s="15">
        <f t="shared" si="16"/>
        <v>0</v>
      </c>
      <c r="I351" s="34">
        <v>54</v>
      </c>
      <c r="J351" s="14">
        <f t="shared" si="17"/>
        <v>0</v>
      </c>
    </row>
    <row r="352" spans="1:10" ht="14.5" x14ac:dyDescent="0.35">
      <c r="A352" s="5">
        <f t="shared" si="15"/>
        <v>346</v>
      </c>
      <c r="B352" s="33" t="s">
        <v>460</v>
      </c>
      <c r="C352" s="33" t="s">
        <v>456</v>
      </c>
      <c r="D352" s="6" t="s">
        <v>875</v>
      </c>
      <c r="E352" s="34">
        <v>50010109</v>
      </c>
      <c r="F352" s="25"/>
      <c r="G352" s="8"/>
      <c r="H352" s="15">
        <f t="shared" si="16"/>
        <v>0</v>
      </c>
      <c r="I352" s="34">
        <v>110</v>
      </c>
      <c r="J352" s="14">
        <f t="shared" si="17"/>
        <v>0</v>
      </c>
    </row>
    <row r="353" spans="1:10" ht="14.5" x14ac:dyDescent="0.35">
      <c r="A353" s="5">
        <f t="shared" si="15"/>
        <v>347</v>
      </c>
      <c r="B353" s="33" t="s">
        <v>461</v>
      </c>
      <c r="C353" s="33" t="s">
        <v>456</v>
      </c>
      <c r="D353" s="6" t="s">
        <v>870</v>
      </c>
      <c r="E353" s="34">
        <v>50010335</v>
      </c>
      <c r="F353" s="25"/>
      <c r="G353" s="8"/>
      <c r="H353" s="15">
        <f t="shared" si="16"/>
        <v>0</v>
      </c>
      <c r="I353" s="34">
        <v>211</v>
      </c>
      <c r="J353" s="14">
        <f t="shared" si="17"/>
        <v>0</v>
      </c>
    </row>
    <row r="354" spans="1:10" ht="14.5" x14ac:dyDescent="0.35">
      <c r="A354" s="5">
        <f t="shared" si="15"/>
        <v>348</v>
      </c>
      <c r="B354" s="33" t="s">
        <v>462</v>
      </c>
      <c r="C354" s="33" t="s">
        <v>456</v>
      </c>
      <c r="D354" s="6" t="s">
        <v>785</v>
      </c>
      <c r="E354" s="34" t="s">
        <v>1003</v>
      </c>
      <c r="F354" s="25"/>
      <c r="G354" s="8"/>
      <c r="H354" s="15">
        <f t="shared" si="16"/>
        <v>0</v>
      </c>
      <c r="I354" s="34">
        <v>337</v>
      </c>
      <c r="J354" s="14">
        <f t="shared" si="17"/>
        <v>0</v>
      </c>
    </row>
    <row r="355" spans="1:10" ht="14.5" x14ac:dyDescent="0.35">
      <c r="A355" s="5">
        <f t="shared" si="15"/>
        <v>349</v>
      </c>
      <c r="B355" s="33" t="s">
        <v>463</v>
      </c>
      <c r="C355" s="33" t="s">
        <v>456</v>
      </c>
      <c r="D355" s="6" t="s">
        <v>876</v>
      </c>
      <c r="E355" s="34">
        <v>40010021</v>
      </c>
      <c r="F355" s="25"/>
      <c r="G355" s="8"/>
      <c r="H355" s="15">
        <f t="shared" si="16"/>
        <v>0</v>
      </c>
      <c r="I355" s="34">
        <v>93</v>
      </c>
      <c r="J355" s="14">
        <f t="shared" si="17"/>
        <v>0</v>
      </c>
    </row>
    <row r="356" spans="1:10" ht="14.5" x14ac:dyDescent="0.35">
      <c r="A356" s="5">
        <f t="shared" si="15"/>
        <v>350</v>
      </c>
      <c r="B356" s="33" t="s">
        <v>464</v>
      </c>
      <c r="C356" s="33" t="s">
        <v>456</v>
      </c>
      <c r="D356" s="6" t="s">
        <v>877</v>
      </c>
      <c r="E356" s="34" t="s">
        <v>1004</v>
      </c>
      <c r="F356" s="25"/>
      <c r="G356" s="8"/>
      <c r="H356" s="15">
        <f t="shared" si="16"/>
        <v>0</v>
      </c>
      <c r="I356" s="34">
        <v>988</v>
      </c>
      <c r="J356" s="14">
        <f t="shared" si="17"/>
        <v>0</v>
      </c>
    </row>
    <row r="357" spans="1:10" ht="14.5" x14ac:dyDescent="0.35">
      <c r="A357" s="5">
        <f t="shared" si="15"/>
        <v>351</v>
      </c>
      <c r="B357" s="33" t="s">
        <v>465</v>
      </c>
      <c r="C357" s="33" t="s">
        <v>456</v>
      </c>
      <c r="D357" s="6" t="s">
        <v>878</v>
      </c>
      <c r="E357" s="34">
        <v>30005630</v>
      </c>
      <c r="F357" s="25"/>
      <c r="G357" s="8"/>
      <c r="H357" s="15">
        <f t="shared" si="16"/>
        <v>0</v>
      </c>
      <c r="I357" s="34">
        <v>147</v>
      </c>
      <c r="J357" s="14">
        <f t="shared" si="17"/>
        <v>0</v>
      </c>
    </row>
    <row r="358" spans="1:10" ht="14.5" x14ac:dyDescent="0.35">
      <c r="A358" s="5">
        <f t="shared" si="15"/>
        <v>352</v>
      </c>
      <c r="B358" s="31" t="s">
        <v>466</v>
      </c>
      <c r="C358" s="33" t="s">
        <v>456</v>
      </c>
      <c r="D358" s="6" t="s">
        <v>825</v>
      </c>
      <c r="E358" s="32">
        <v>70010597</v>
      </c>
      <c r="F358" s="26"/>
      <c r="G358" s="9"/>
      <c r="H358" s="15">
        <f t="shared" si="16"/>
        <v>0</v>
      </c>
      <c r="I358" s="32">
        <v>745</v>
      </c>
      <c r="J358" s="14">
        <f t="shared" si="17"/>
        <v>0</v>
      </c>
    </row>
    <row r="359" spans="1:10" ht="14.5" x14ac:dyDescent="0.35">
      <c r="A359" s="5">
        <f t="shared" si="15"/>
        <v>353</v>
      </c>
      <c r="B359" s="31" t="s">
        <v>467</v>
      </c>
      <c r="C359" s="33" t="s">
        <v>456</v>
      </c>
      <c r="D359" s="6" t="s">
        <v>785</v>
      </c>
      <c r="E359" s="32" t="s">
        <v>1005</v>
      </c>
      <c r="F359" s="26"/>
      <c r="G359" s="9"/>
      <c r="H359" s="15">
        <f t="shared" si="16"/>
        <v>0</v>
      </c>
      <c r="I359" s="32">
        <v>4428</v>
      </c>
      <c r="J359" s="14">
        <f t="shared" si="17"/>
        <v>0</v>
      </c>
    </row>
    <row r="360" spans="1:10" ht="14.5" x14ac:dyDescent="0.35">
      <c r="A360" s="5">
        <f t="shared" si="15"/>
        <v>354</v>
      </c>
      <c r="B360" s="31" t="s">
        <v>468</v>
      </c>
      <c r="C360" s="33" t="s">
        <v>456</v>
      </c>
      <c r="D360" s="6" t="s">
        <v>870</v>
      </c>
      <c r="E360" s="32">
        <v>50010102</v>
      </c>
      <c r="F360" s="26"/>
      <c r="G360" s="9"/>
      <c r="H360" s="15">
        <f t="shared" si="16"/>
        <v>0</v>
      </c>
      <c r="I360" s="32">
        <v>85</v>
      </c>
      <c r="J360" s="14">
        <f t="shared" si="17"/>
        <v>0</v>
      </c>
    </row>
    <row r="361" spans="1:10" ht="14.5" x14ac:dyDescent="0.35">
      <c r="A361" s="5">
        <f t="shared" si="15"/>
        <v>355</v>
      </c>
      <c r="B361" s="31" t="s">
        <v>469</v>
      </c>
      <c r="C361" s="33" t="s">
        <v>456</v>
      </c>
      <c r="D361" s="6" t="s">
        <v>821</v>
      </c>
      <c r="E361" s="32" t="s">
        <v>1006</v>
      </c>
      <c r="F361" s="25"/>
      <c r="G361" s="8"/>
      <c r="H361" s="15">
        <f t="shared" si="16"/>
        <v>0</v>
      </c>
      <c r="I361" s="32">
        <v>197</v>
      </c>
      <c r="J361" s="14">
        <f t="shared" si="17"/>
        <v>0</v>
      </c>
    </row>
    <row r="362" spans="1:10" ht="12.75" customHeight="1" x14ac:dyDescent="0.35">
      <c r="A362" s="5">
        <f t="shared" si="15"/>
        <v>356</v>
      </c>
      <c r="B362" s="33" t="s">
        <v>470</v>
      </c>
      <c r="C362" s="33" t="s">
        <v>471</v>
      </c>
      <c r="D362" s="6" t="s">
        <v>879</v>
      </c>
      <c r="E362" s="34">
        <v>930269</v>
      </c>
      <c r="F362" s="25"/>
      <c r="G362" s="8"/>
      <c r="H362" s="15">
        <f t="shared" si="16"/>
        <v>0</v>
      </c>
      <c r="I362" s="34">
        <v>62</v>
      </c>
      <c r="J362" s="14">
        <f t="shared" si="17"/>
        <v>0</v>
      </c>
    </row>
    <row r="363" spans="1:10" ht="14.5" x14ac:dyDescent="0.35">
      <c r="A363" s="5">
        <f t="shared" si="15"/>
        <v>357</v>
      </c>
      <c r="B363" s="33" t="s">
        <v>472</v>
      </c>
      <c r="C363" s="33" t="s">
        <v>473</v>
      </c>
      <c r="D363" s="6" t="s">
        <v>880</v>
      </c>
      <c r="E363" s="34">
        <v>3001</v>
      </c>
      <c r="F363" s="25"/>
      <c r="G363" s="8"/>
      <c r="H363" s="15">
        <f t="shared" si="16"/>
        <v>0</v>
      </c>
      <c r="I363" s="34">
        <v>72</v>
      </c>
      <c r="J363" s="14">
        <f t="shared" si="17"/>
        <v>0</v>
      </c>
    </row>
    <row r="364" spans="1:10" ht="14.5" x14ac:dyDescent="0.25">
      <c r="A364" s="5">
        <f t="shared" si="15"/>
        <v>358</v>
      </c>
      <c r="B364" s="35" t="s">
        <v>474</v>
      </c>
      <c r="C364" s="35" t="s">
        <v>7</v>
      </c>
      <c r="D364" s="6" t="s">
        <v>714</v>
      </c>
      <c r="E364" s="43" t="s">
        <v>1007</v>
      </c>
      <c r="F364" s="25"/>
      <c r="G364" s="8"/>
      <c r="H364" s="15">
        <f t="shared" si="16"/>
        <v>0</v>
      </c>
      <c r="I364" s="42">
        <v>225</v>
      </c>
      <c r="J364" s="14">
        <f t="shared" si="17"/>
        <v>0</v>
      </c>
    </row>
    <row r="365" spans="1:10" ht="14.5" x14ac:dyDescent="0.35">
      <c r="A365" s="5">
        <f t="shared" si="15"/>
        <v>359</v>
      </c>
      <c r="B365" s="31" t="s">
        <v>475</v>
      </c>
      <c r="C365" s="31" t="s">
        <v>476</v>
      </c>
      <c r="D365" s="6" t="s">
        <v>826</v>
      </c>
      <c r="E365" s="32" t="s">
        <v>1008</v>
      </c>
      <c r="F365" s="25"/>
      <c r="G365" s="8"/>
      <c r="H365" s="15">
        <f t="shared" si="16"/>
        <v>0</v>
      </c>
      <c r="I365" s="32">
        <v>57</v>
      </c>
      <c r="J365" s="14">
        <f t="shared" si="17"/>
        <v>0</v>
      </c>
    </row>
    <row r="366" spans="1:10" ht="14.5" x14ac:dyDescent="0.35">
      <c r="A366" s="5">
        <f t="shared" si="15"/>
        <v>360</v>
      </c>
      <c r="B366" s="31" t="s">
        <v>477</v>
      </c>
      <c r="C366" s="31" t="s">
        <v>476</v>
      </c>
      <c r="D366" s="6" t="s">
        <v>881</v>
      </c>
      <c r="E366" s="32">
        <v>46810</v>
      </c>
      <c r="F366" s="25"/>
      <c r="G366" s="8"/>
      <c r="H366" s="15">
        <f t="shared" si="16"/>
        <v>0</v>
      </c>
      <c r="I366" s="32">
        <v>188</v>
      </c>
      <c r="J366" s="14">
        <f t="shared" si="17"/>
        <v>0</v>
      </c>
    </row>
    <row r="367" spans="1:10" ht="14.5" x14ac:dyDescent="0.35">
      <c r="A367" s="5">
        <f t="shared" si="15"/>
        <v>361</v>
      </c>
      <c r="B367" s="33" t="s">
        <v>478</v>
      </c>
      <c r="C367" s="33" t="s">
        <v>479</v>
      </c>
      <c r="D367" s="6" t="s">
        <v>814</v>
      </c>
      <c r="E367" s="34">
        <v>8619</v>
      </c>
      <c r="F367" s="25"/>
      <c r="G367" s="8"/>
      <c r="H367" s="15">
        <f t="shared" si="16"/>
        <v>0</v>
      </c>
      <c r="I367" s="34">
        <v>553</v>
      </c>
      <c r="J367" s="14">
        <f t="shared" si="17"/>
        <v>0</v>
      </c>
    </row>
    <row r="368" spans="1:10" ht="14.5" x14ac:dyDescent="0.35">
      <c r="A368" s="5">
        <f t="shared" si="15"/>
        <v>362</v>
      </c>
      <c r="B368" s="33" t="s">
        <v>480</v>
      </c>
      <c r="C368" s="33" t="s">
        <v>479</v>
      </c>
      <c r="D368" s="6" t="s">
        <v>882</v>
      </c>
      <c r="E368" s="34">
        <v>10254</v>
      </c>
      <c r="F368" s="26"/>
      <c r="G368" s="9"/>
      <c r="H368" s="15">
        <f t="shared" si="16"/>
        <v>0</v>
      </c>
      <c r="I368" s="34">
        <v>775</v>
      </c>
      <c r="J368" s="14">
        <f t="shared" si="17"/>
        <v>0</v>
      </c>
    </row>
    <row r="369" spans="1:10" ht="14.5" x14ac:dyDescent="0.35">
      <c r="A369" s="5">
        <f t="shared" si="15"/>
        <v>363</v>
      </c>
      <c r="B369" s="33" t="s">
        <v>481</v>
      </c>
      <c r="C369" s="33" t="s">
        <v>479</v>
      </c>
      <c r="D369" s="6" t="s">
        <v>883</v>
      </c>
      <c r="E369" s="34">
        <v>10400</v>
      </c>
      <c r="F369" s="26"/>
      <c r="G369" s="9"/>
      <c r="H369" s="15">
        <f t="shared" si="16"/>
        <v>0</v>
      </c>
      <c r="I369" s="34">
        <v>243</v>
      </c>
      <c r="J369" s="14">
        <f t="shared" si="17"/>
        <v>0</v>
      </c>
    </row>
    <row r="370" spans="1:10" ht="14.5" x14ac:dyDescent="0.35">
      <c r="A370" s="5">
        <f t="shared" si="15"/>
        <v>364</v>
      </c>
      <c r="B370" s="33" t="s">
        <v>482</v>
      </c>
      <c r="C370" s="33" t="s">
        <v>479</v>
      </c>
      <c r="D370" s="6" t="s">
        <v>882</v>
      </c>
      <c r="E370" s="34">
        <v>10251</v>
      </c>
      <c r="F370" s="26"/>
      <c r="G370" s="9"/>
      <c r="H370" s="15">
        <f t="shared" si="16"/>
        <v>0</v>
      </c>
      <c r="I370" s="34">
        <v>376</v>
      </c>
      <c r="J370" s="14">
        <f t="shared" si="17"/>
        <v>0</v>
      </c>
    </row>
    <row r="371" spans="1:10" ht="14.5" x14ac:dyDescent="0.35">
      <c r="A371" s="5">
        <f t="shared" si="15"/>
        <v>365</v>
      </c>
      <c r="B371" s="33" t="s">
        <v>483</v>
      </c>
      <c r="C371" s="33" t="s">
        <v>479</v>
      </c>
      <c r="D371" s="6" t="s">
        <v>756</v>
      </c>
      <c r="E371" s="34">
        <v>10430</v>
      </c>
      <c r="F371" s="26"/>
      <c r="G371" s="9"/>
      <c r="H371" s="15">
        <f t="shared" si="16"/>
        <v>0</v>
      </c>
      <c r="I371" s="34">
        <v>859</v>
      </c>
      <c r="J371" s="14">
        <f t="shared" si="17"/>
        <v>0</v>
      </c>
    </row>
    <row r="372" spans="1:10" ht="14.5" x14ac:dyDescent="0.35">
      <c r="A372" s="5">
        <f t="shared" si="15"/>
        <v>366</v>
      </c>
      <c r="B372" s="33" t="s">
        <v>484</v>
      </c>
      <c r="C372" s="33" t="s">
        <v>479</v>
      </c>
      <c r="D372" s="6" t="s">
        <v>882</v>
      </c>
      <c r="E372" s="34">
        <v>10252</v>
      </c>
      <c r="F372" s="26"/>
      <c r="G372" s="9"/>
      <c r="H372" s="15">
        <f t="shared" si="16"/>
        <v>0</v>
      </c>
      <c r="I372" s="34">
        <v>279</v>
      </c>
      <c r="J372" s="14">
        <f t="shared" si="17"/>
        <v>0</v>
      </c>
    </row>
    <row r="373" spans="1:10" ht="14.5" x14ac:dyDescent="0.35">
      <c r="A373" s="5">
        <f t="shared" si="15"/>
        <v>367</v>
      </c>
      <c r="B373" s="41" t="s">
        <v>485</v>
      </c>
      <c r="C373" s="41" t="s">
        <v>486</v>
      </c>
      <c r="D373" s="6" t="s">
        <v>884</v>
      </c>
      <c r="E373" s="48">
        <v>1666</v>
      </c>
      <c r="F373" s="26"/>
      <c r="G373" s="9"/>
      <c r="H373" s="15">
        <f t="shared" si="16"/>
        <v>0</v>
      </c>
      <c r="I373" s="48">
        <v>309</v>
      </c>
      <c r="J373" s="14">
        <f t="shared" si="17"/>
        <v>0</v>
      </c>
    </row>
    <row r="374" spans="1:10" ht="14.5" x14ac:dyDescent="0.35">
      <c r="A374" s="5">
        <f t="shared" si="15"/>
        <v>368</v>
      </c>
      <c r="B374" s="41" t="s">
        <v>487</v>
      </c>
      <c r="C374" s="41" t="s">
        <v>486</v>
      </c>
      <c r="D374" s="6" t="s">
        <v>885</v>
      </c>
      <c r="E374" s="48">
        <v>1500</v>
      </c>
      <c r="F374" s="26"/>
      <c r="G374" s="9"/>
      <c r="H374" s="15">
        <f t="shared" si="16"/>
        <v>0</v>
      </c>
      <c r="I374" s="48">
        <v>207</v>
      </c>
      <c r="J374" s="14">
        <f t="shared" si="17"/>
        <v>0</v>
      </c>
    </row>
    <row r="375" spans="1:10" ht="14.5" x14ac:dyDescent="0.35">
      <c r="A375" s="5">
        <f t="shared" si="15"/>
        <v>369</v>
      </c>
      <c r="B375" s="33" t="s">
        <v>488</v>
      </c>
      <c r="C375" s="33" t="s">
        <v>44</v>
      </c>
      <c r="D375" s="6" t="s">
        <v>886</v>
      </c>
      <c r="E375" s="34">
        <v>12</v>
      </c>
      <c r="F375" s="28"/>
      <c r="G375" s="12"/>
      <c r="H375" s="15">
        <f t="shared" si="16"/>
        <v>0</v>
      </c>
      <c r="I375" s="34">
        <v>118</v>
      </c>
      <c r="J375" s="14">
        <f t="shared" si="17"/>
        <v>0</v>
      </c>
    </row>
    <row r="376" spans="1:10" ht="14.5" x14ac:dyDescent="0.35">
      <c r="A376" s="5">
        <f t="shared" si="15"/>
        <v>370</v>
      </c>
      <c r="B376" s="33" t="s">
        <v>489</v>
      </c>
      <c r="C376" s="33" t="s">
        <v>490</v>
      </c>
      <c r="D376" s="6" t="s">
        <v>723</v>
      </c>
      <c r="E376" s="34">
        <v>8831397115</v>
      </c>
      <c r="F376" s="25"/>
      <c r="G376" s="8"/>
      <c r="H376" s="15">
        <f t="shared" si="16"/>
        <v>0</v>
      </c>
      <c r="I376" s="34">
        <v>123</v>
      </c>
      <c r="J376" s="14">
        <f t="shared" si="17"/>
        <v>0</v>
      </c>
    </row>
    <row r="377" spans="1:10" ht="14.5" x14ac:dyDescent="0.35">
      <c r="A377" s="5">
        <f t="shared" si="15"/>
        <v>371</v>
      </c>
      <c r="B377" s="31" t="s">
        <v>491</v>
      </c>
      <c r="C377" s="31" t="s">
        <v>492</v>
      </c>
      <c r="D377" s="6" t="s">
        <v>737</v>
      </c>
      <c r="E377" s="32">
        <v>3741100789</v>
      </c>
      <c r="F377" s="26"/>
      <c r="G377" s="9"/>
      <c r="H377" s="15">
        <f t="shared" si="16"/>
        <v>0</v>
      </c>
      <c r="I377" s="32">
        <v>498</v>
      </c>
      <c r="J377" s="14">
        <f t="shared" si="17"/>
        <v>0</v>
      </c>
    </row>
    <row r="378" spans="1:10" ht="14.5" x14ac:dyDescent="0.35">
      <c r="A378" s="5">
        <f t="shared" si="15"/>
        <v>372</v>
      </c>
      <c r="B378" s="33" t="s">
        <v>493</v>
      </c>
      <c r="C378" s="33" t="s">
        <v>494</v>
      </c>
      <c r="D378" s="6" t="s">
        <v>887</v>
      </c>
      <c r="E378" s="34">
        <v>1455400645</v>
      </c>
      <c r="F378" s="26"/>
      <c r="G378" s="9"/>
      <c r="H378" s="15">
        <f t="shared" si="16"/>
        <v>0</v>
      </c>
      <c r="I378" s="34">
        <v>799</v>
      </c>
      <c r="J378" s="14">
        <f t="shared" si="17"/>
        <v>0</v>
      </c>
    </row>
    <row r="379" spans="1:10" ht="14.5" x14ac:dyDescent="0.35">
      <c r="A379" s="5">
        <f t="shared" si="15"/>
        <v>373</v>
      </c>
      <c r="B379" s="33" t="s">
        <v>495</v>
      </c>
      <c r="C379" s="33" t="s">
        <v>494</v>
      </c>
      <c r="D379" s="6" t="s">
        <v>887</v>
      </c>
      <c r="E379" s="34">
        <v>1485400645</v>
      </c>
      <c r="F379" s="28"/>
      <c r="G379" s="12"/>
      <c r="H379" s="15">
        <f t="shared" si="16"/>
        <v>0</v>
      </c>
      <c r="I379" s="34">
        <v>736</v>
      </c>
      <c r="J379" s="14">
        <f t="shared" si="17"/>
        <v>0</v>
      </c>
    </row>
    <row r="380" spans="1:10" ht="14.5" x14ac:dyDescent="0.35">
      <c r="A380" s="5">
        <f t="shared" si="15"/>
        <v>374</v>
      </c>
      <c r="B380" s="33" t="s">
        <v>168</v>
      </c>
      <c r="C380" s="33" t="s">
        <v>45</v>
      </c>
      <c r="D380" s="6" t="s">
        <v>737</v>
      </c>
      <c r="E380" s="34">
        <v>96962</v>
      </c>
      <c r="F380" s="25"/>
      <c r="G380" s="8"/>
      <c r="H380" s="15">
        <f t="shared" si="16"/>
        <v>0</v>
      </c>
      <c r="I380" s="34">
        <v>279</v>
      </c>
      <c r="J380" s="14">
        <f t="shared" si="17"/>
        <v>0</v>
      </c>
    </row>
    <row r="381" spans="1:10" ht="14.5" x14ac:dyDescent="0.35">
      <c r="A381" s="5">
        <f t="shared" si="15"/>
        <v>375</v>
      </c>
      <c r="B381" s="33" t="s">
        <v>496</v>
      </c>
      <c r="C381" s="33" t="s">
        <v>45</v>
      </c>
      <c r="D381" s="6" t="s">
        <v>888</v>
      </c>
      <c r="E381" s="34">
        <v>42850</v>
      </c>
      <c r="F381" s="25"/>
      <c r="G381" s="8"/>
      <c r="H381" s="15">
        <f t="shared" si="16"/>
        <v>0</v>
      </c>
      <c r="I381" s="34">
        <v>110</v>
      </c>
      <c r="J381" s="14">
        <f t="shared" si="17"/>
        <v>0</v>
      </c>
    </row>
    <row r="382" spans="1:10" ht="14.5" x14ac:dyDescent="0.35">
      <c r="A382" s="5">
        <f t="shared" si="15"/>
        <v>376</v>
      </c>
      <c r="B382" s="33" t="s">
        <v>497</v>
      </c>
      <c r="C382" s="33" t="s">
        <v>498</v>
      </c>
      <c r="D382" s="6" t="s">
        <v>889</v>
      </c>
      <c r="E382" s="34">
        <v>5000031631</v>
      </c>
      <c r="F382" s="29"/>
      <c r="G382" s="11"/>
      <c r="H382" s="15">
        <f t="shared" si="16"/>
        <v>0</v>
      </c>
      <c r="I382" s="34">
        <v>147</v>
      </c>
      <c r="J382" s="14">
        <f t="shared" si="17"/>
        <v>0</v>
      </c>
    </row>
    <row r="383" spans="1:10" ht="14.5" x14ac:dyDescent="0.35">
      <c r="A383" s="5">
        <f t="shared" si="15"/>
        <v>377</v>
      </c>
      <c r="B383" s="33" t="s">
        <v>499</v>
      </c>
      <c r="C383" s="33" t="s">
        <v>498</v>
      </c>
      <c r="D383" s="6" t="s">
        <v>889</v>
      </c>
      <c r="E383" s="34">
        <v>54742</v>
      </c>
      <c r="F383" s="26"/>
      <c r="G383" s="9"/>
      <c r="H383" s="15">
        <f t="shared" si="16"/>
        <v>0</v>
      </c>
      <c r="I383" s="34">
        <v>248</v>
      </c>
      <c r="J383" s="14">
        <f t="shared" si="17"/>
        <v>0</v>
      </c>
    </row>
    <row r="384" spans="1:10" ht="14.5" x14ac:dyDescent="0.35">
      <c r="A384" s="5">
        <f t="shared" si="15"/>
        <v>378</v>
      </c>
      <c r="B384" s="33" t="s">
        <v>500</v>
      </c>
      <c r="C384" s="33" t="s">
        <v>501</v>
      </c>
      <c r="D384" s="6" t="s">
        <v>751</v>
      </c>
      <c r="E384" s="34">
        <v>30322</v>
      </c>
      <c r="F384" s="26"/>
      <c r="G384" s="9"/>
      <c r="H384" s="15">
        <f t="shared" si="16"/>
        <v>0</v>
      </c>
      <c r="I384" s="34">
        <v>77</v>
      </c>
      <c r="J384" s="14">
        <f t="shared" si="17"/>
        <v>0</v>
      </c>
    </row>
    <row r="385" spans="1:10" ht="14.5" x14ac:dyDescent="0.35">
      <c r="A385" s="5">
        <f t="shared" si="15"/>
        <v>379</v>
      </c>
      <c r="B385" s="31" t="s">
        <v>502</v>
      </c>
      <c r="C385" s="31" t="s">
        <v>503</v>
      </c>
      <c r="D385" s="6" t="s">
        <v>890</v>
      </c>
      <c r="E385" s="32">
        <v>6827493471</v>
      </c>
      <c r="F385" s="26"/>
      <c r="G385" s="9"/>
      <c r="H385" s="15">
        <f t="shared" si="16"/>
        <v>0</v>
      </c>
      <c r="I385" s="32">
        <v>4046</v>
      </c>
      <c r="J385" s="14">
        <f t="shared" si="17"/>
        <v>0</v>
      </c>
    </row>
    <row r="386" spans="1:10" ht="14.5" x14ac:dyDescent="0.35">
      <c r="A386" s="5">
        <f t="shared" si="15"/>
        <v>380</v>
      </c>
      <c r="B386" s="33" t="s">
        <v>504</v>
      </c>
      <c r="C386" s="33" t="s">
        <v>505</v>
      </c>
      <c r="D386" s="6" t="s">
        <v>891</v>
      </c>
      <c r="E386" s="34">
        <v>15022</v>
      </c>
      <c r="F386" s="25"/>
      <c r="G386" s="8"/>
      <c r="H386" s="15">
        <f t="shared" si="16"/>
        <v>0</v>
      </c>
      <c r="I386" s="34">
        <v>385</v>
      </c>
      <c r="J386" s="14">
        <f t="shared" si="17"/>
        <v>0</v>
      </c>
    </row>
    <row r="387" spans="1:10" ht="14.5" x14ac:dyDescent="0.25">
      <c r="A387" s="5">
        <f t="shared" si="15"/>
        <v>381</v>
      </c>
      <c r="B387" s="35" t="s">
        <v>506</v>
      </c>
      <c r="C387" s="35" t="s">
        <v>26</v>
      </c>
      <c r="D387" s="6" t="s">
        <v>715</v>
      </c>
      <c r="E387" s="42">
        <v>81038</v>
      </c>
      <c r="F387" s="26"/>
      <c r="G387" s="9"/>
      <c r="H387" s="15">
        <f t="shared" si="16"/>
        <v>0</v>
      </c>
      <c r="I387" s="42">
        <v>507</v>
      </c>
      <c r="J387" s="14">
        <f t="shared" si="17"/>
        <v>0</v>
      </c>
    </row>
    <row r="388" spans="1:10" ht="14.5" x14ac:dyDescent="0.35">
      <c r="A388" s="5">
        <f t="shared" si="15"/>
        <v>382</v>
      </c>
      <c r="B388" s="33" t="s">
        <v>507</v>
      </c>
      <c r="C388" s="33" t="s">
        <v>21</v>
      </c>
      <c r="D388" s="6" t="s">
        <v>892</v>
      </c>
      <c r="E388" s="34">
        <v>15337</v>
      </c>
      <c r="F388" s="26"/>
      <c r="G388" s="9"/>
      <c r="H388" s="15">
        <f t="shared" si="16"/>
        <v>0</v>
      </c>
      <c r="I388" s="34">
        <v>482</v>
      </c>
      <c r="J388" s="14">
        <f t="shared" si="17"/>
        <v>0</v>
      </c>
    </row>
    <row r="389" spans="1:10" ht="14.5" x14ac:dyDescent="0.35">
      <c r="A389" s="5">
        <f t="shared" si="15"/>
        <v>383</v>
      </c>
      <c r="B389" s="33" t="s">
        <v>508</v>
      </c>
      <c r="C389" s="33" t="s">
        <v>21</v>
      </c>
      <c r="D389" s="6" t="s">
        <v>836</v>
      </c>
      <c r="E389" s="34">
        <v>18257</v>
      </c>
      <c r="F389" s="26"/>
      <c r="G389" s="9"/>
      <c r="H389" s="15">
        <f t="shared" si="16"/>
        <v>0</v>
      </c>
      <c r="I389" s="34">
        <v>312</v>
      </c>
      <c r="J389" s="14">
        <f t="shared" si="17"/>
        <v>0</v>
      </c>
    </row>
    <row r="390" spans="1:10" ht="14.5" x14ac:dyDescent="0.35">
      <c r="A390" s="5">
        <f t="shared" si="15"/>
        <v>384</v>
      </c>
      <c r="B390" s="33" t="s">
        <v>509</v>
      </c>
      <c r="C390" s="33" t="s">
        <v>21</v>
      </c>
      <c r="D390" s="6" t="s">
        <v>834</v>
      </c>
      <c r="E390" s="34">
        <v>50672</v>
      </c>
      <c r="F390" s="25"/>
      <c r="G390" s="8"/>
      <c r="H390" s="15">
        <f t="shared" si="16"/>
        <v>0</v>
      </c>
      <c r="I390" s="34">
        <v>241</v>
      </c>
      <c r="J390" s="14">
        <f t="shared" si="17"/>
        <v>0</v>
      </c>
    </row>
    <row r="391" spans="1:10" ht="14.5" x14ac:dyDescent="0.35">
      <c r="A391" s="5">
        <f t="shared" ref="A391:A454" si="18">ROW(391:391)-6</f>
        <v>385</v>
      </c>
      <c r="B391" s="33" t="s">
        <v>510</v>
      </c>
      <c r="C391" s="33" t="s">
        <v>21</v>
      </c>
      <c r="D391" s="6" t="s">
        <v>723</v>
      </c>
      <c r="E391" s="34">
        <v>44600</v>
      </c>
      <c r="F391" s="25"/>
      <c r="G391" s="8"/>
      <c r="H391" s="15">
        <f t="shared" ref="H391:H454" si="19">ROUND((1+G$3)*G391,2)</f>
        <v>0</v>
      </c>
      <c r="I391" s="34">
        <v>138</v>
      </c>
      <c r="J391" s="14">
        <f t="shared" ref="J391:J454" si="20">H391*I391</f>
        <v>0</v>
      </c>
    </row>
    <row r="392" spans="1:10" ht="14.5" x14ac:dyDescent="0.35">
      <c r="A392" s="5">
        <f t="shared" si="18"/>
        <v>386</v>
      </c>
      <c r="B392" s="33" t="s">
        <v>511</v>
      </c>
      <c r="C392" s="33" t="s">
        <v>21</v>
      </c>
      <c r="D392" s="6" t="s">
        <v>893</v>
      </c>
      <c r="E392" s="34">
        <v>50619</v>
      </c>
      <c r="F392" s="25"/>
      <c r="G392" s="8"/>
      <c r="H392" s="15">
        <f t="shared" si="19"/>
        <v>0</v>
      </c>
      <c r="I392" s="34">
        <v>72</v>
      </c>
      <c r="J392" s="14">
        <f t="shared" si="20"/>
        <v>0</v>
      </c>
    </row>
    <row r="393" spans="1:10" ht="14.5" x14ac:dyDescent="0.35">
      <c r="A393" s="5">
        <f t="shared" si="18"/>
        <v>387</v>
      </c>
      <c r="B393" s="33" t="s">
        <v>512</v>
      </c>
      <c r="C393" s="33" t="s">
        <v>21</v>
      </c>
      <c r="D393" s="6" t="s">
        <v>814</v>
      </c>
      <c r="E393" s="34">
        <v>38138</v>
      </c>
      <c r="F393" s="25"/>
      <c r="G393" s="8"/>
      <c r="H393" s="15">
        <f t="shared" si="19"/>
        <v>0</v>
      </c>
      <c r="I393" s="34">
        <v>183</v>
      </c>
      <c r="J393" s="14">
        <f t="shared" si="20"/>
        <v>0</v>
      </c>
    </row>
    <row r="394" spans="1:10" ht="14.5" x14ac:dyDescent="0.35">
      <c r="A394" s="5">
        <f t="shared" si="18"/>
        <v>388</v>
      </c>
      <c r="B394" s="31" t="s">
        <v>513</v>
      </c>
      <c r="C394" s="33" t="s">
        <v>21</v>
      </c>
      <c r="D394" s="6" t="s">
        <v>876</v>
      </c>
      <c r="E394" s="32">
        <v>6203</v>
      </c>
      <c r="F394" s="26"/>
      <c r="G394" s="9"/>
      <c r="H394" s="15">
        <f t="shared" si="19"/>
        <v>0</v>
      </c>
      <c r="I394" s="32">
        <v>230</v>
      </c>
      <c r="J394" s="14">
        <f t="shared" si="20"/>
        <v>0</v>
      </c>
    </row>
    <row r="395" spans="1:10" ht="14.5" x14ac:dyDescent="0.35">
      <c r="A395" s="5">
        <f t="shared" si="18"/>
        <v>389</v>
      </c>
      <c r="B395" s="33" t="s">
        <v>514</v>
      </c>
      <c r="C395" s="33" t="s">
        <v>25</v>
      </c>
      <c r="D395" s="6" t="s">
        <v>723</v>
      </c>
      <c r="E395" s="34">
        <v>3479</v>
      </c>
      <c r="F395" s="26"/>
      <c r="G395" s="9"/>
      <c r="H395" s="15">
        <f t="shared" si="19"/>
        <v>0</v>
      </c>
      <c r="I395" s="34">
        <v>369</v>
      </c>
      <c r="J395" s="14">
        <f t="shared" si="20"/>
        <v>0</v>
      </c>
    </row>
    <row r="396" spans="1:10" s="58" customFormat="1" ht="14.5" x14ac:dyDescent="0.35">
      <c r="A396" s="49">
        <f t="shared" si="18"/>
        <v>390</v>
      </c>
      <c r="B396" s="51" t="s">
        <v>515</v>
      </c>
      <c r="C396" s="51" t="s">
        <v>674</v>
      </c>
      <c r="D396" s="52" t="s">
        <v>763</v>
      </c>
      <c r="E396" s="59" t="s">
        <v>1009</v>
      </c>
      <c r="F396" s="60"/>
      <c r="G396" s="61"/>
      <c r="H396" s="56">
        <f t="shared" si="19"/>
        <v>0</v>
      </c>
      <c r="I396" s="59">
        <v>504</v>
      </c>
      <c r="J396" s="57">
        <f t="shared" si="20"/>
        <v>0</v>
      </c>
    </row>
    <row r="397" spans="1:10" ht="14.5" x14ac:dyDescent="0.25">
      <c r="A397" s="5">
        <f t="shared" si="18"/>
        <v>391</v>
      </c>
      <c r="B397" s="35" t="s">
        <v>516</v>
      </c>
      <c r="C397" s="35" t="s">
        <v>517</v>
      </c>
      <c r="D397" s="6" t="s">
        <v>716</v>
      </c>
      <c r="E397" s="42"/>
      <c r="F397" s="26"/>
      <c r="G397" s="9"/>
      <c r="H397" s="15">
        <f t="shared" si="19"/>
        <v>0</v>
      </c>
      <c r="I397" s="42">
        <v>199</v>
      </c>
      <c r="J397" s="14">
        <f t="shared" si="20"/>
        <v>0</v>
      </c>
    </row>
    <row r="398" spans="1:10" ht="14.5" x14ac:dyDescent="0.35">
      <c r="A398" s="5">
        <f t="shared" si="18"/>
        <v>392</v>
      </c>
      <c r="B398" s="33" t="s">
        <v>518</v>
      </c>
      <c r="C398" s="33" t="s">
        <v>517</v>
      </c>
      <c r="D398" s="6" t="s">
        <v>894</v>
      </c>
      <c r="E398" s="34"/>
      <c r="F398" s="25"/>
      <c r="G398" s="8"/>
      <c r="H398" s="15">
        <f t="shared" si="19"/>
        <v>0</v>
      </c>
      <c r="I398" s="34">
        <v>386</v>
      </c>
      <c r="J398" s="14">
        <f t="shared" si="20"/>
        <v>0</v>
      </c>
    </row>
    <row r="399" spans="1:10" ht="14.5" x14ac:dyDescent="0.35">
      <c r="A399" s="5">
        <f t="shared" si="18"/>
        <v>393</v>
      </c>
      <c r="B399" s="33" t="s">
        <v>519</v>
      </c>
      <c r="C399" s="33" t="s">
        <v>517</v>
      </c>
      <c r="D399" s="6" t="s">
        <v>894</v>
      </c>
      <c r="E399" s="34"/>
      <c r="F399" s="26"/>
      <c r="G399" s="9"/>
      <c r="H399" s="15">
        <f t="shared" si="19"/>
        <v>0</v>
      </c>
      <c r="I399" s="34">
        <v>225</v>
      </c>
      <c r="J399" s="14">
        <f t="shared" si="20"/>
        <v>0</v>
      </c>
    </row>
    <row r="400" spans="1:10" ht="14.5" x14ac:dyDescent="0.35">
      <c r="A400" s="5">
        <f t="shared" si="18"/>
        <v>394</v>
      </c>
      <c r="B400" s="33" t="s">
        <v>520</v>
      </c>
      <c r="C400" s="33" t="s">
        <v>517</v>
      </c>
      <c r="D400" s="6" t="s">
        <v>846</v>
      </c>
      <c r="E400" s="34"/>
      <c r="F400" s="25"/>
      <c r="G400" s="8"/>
      <c r="H400" s="15">
        <f t="shared" si="19"/>
        <v>0</v>
      </c>
      <c r="I400" s="34">
        <v>484</v>
      </c>
      <c r="J400" s="14">
        <f t="shared" si="20"/>
        <v>0</v>
      </c>
    </row>
    <row r="401" spans="1:10" ht="14.5" x14ac:dyDescent="0.35">
      <c r="A401" s="5">
        <f t="shared" si="18"/>
        <v>395</v>
      </c>
      <c r="B401" s="33" t="s">
        <v>521</v>
      </c>
      <c r="C401" s="33" t="s">
        <v>9</v>
      </c>
      <c r="D401" s="6" t="s">
        <v>707</v>
      </c>
      <c r="E401" s="34">
        <v>80351</v>
      </c>
      <c r="F401" s="25"/>
      <c r="G401" s="8"/>
      <c r="H401" s="15">
        <f t="shared" si="19"/>
        <v>0</v>
      </c>
      <c r="I401" s="34">
        <v>5301</v>
      </c>
      <c r="J401" s="14">
        <f t="shared" si="20"/>
        <v>0</v>
      </c>
    </row>
    <row r="402" spans="1:10" ht="14.5" x14ac:dyDescent="0.35">
      <c r="A402" s="5">
        <f t="shared" si="18"/>
        <v>396</v>
      </c>
      <c r="B402" s="33" t="s">
        <v>522</v>
      </c>
      <c r="C402" s="33" t="s">
        <v>9</v>
      </c>
      <c r="D402" s="6" t="s">
        <v>707</v>
      </c>
      <c r="E402" s="34">
        <v>8001</v>
      </c>
      <c r="F402" s="25"/>
      <c r="G402" s="8"/>
      <c r="H402" s="15">
        <f t="shared" si="19"/>
        <v>0</v>
      </c>
      <c r="I402" s="34">
        <v>1262</v>
      </c>
      <c r="J402" s="14">
        <f t="shared" si="20"/>
        <v>0</v>
      </c>
    </row>
    <row r="403" spans="1:10" ht="14.5" x14ac:dyDescent="0.35">
      <c r="A403" s="5">
        <f t="shared" si="18"/>
        <v>397</v>
      </c>
      <c r="B403" s="33" t="s">
        <v>523</v>
      </c>
      <c r="C403" s="33" t="s">
        <v>9</v>
      </c>
      <c r="D403" s="6" t="s">
        <v>895</v>
      </c>
      <c r="E403" s="34">
        <v>35008</v>
      </c>
      <c r="F403" s="25"/>
      <c r="G403" s="8"/>
      <c r="H403" s="15">
        <f t="shared" si="19"/>
        <v>0</v>
      </c>
      <c r="I403" s="34">
        <v>108</v>
      </c>
      <c r="J403" s="14">
        <f t="shared" si="20"/>
        <v>0</v>
      </c>
    </row>
    <row r="404" spans="1:10" ht="14.5" x14ac:dyDescent="0.35">
      <c r="A404" s="5">
        <f t="shared" si="18"/>
        <v>398</v>
      </c>
      <c r="B404" s="33" t="s">
        <v>524</v>
      </c>
      <c r="C404" s="33" t="s">
        <v>9</v>
      </c>
      <c r="D404" s="6" t="s">
        <v>707</v>
      </c>
      <c r="E404" s="34">
        <v>56540</v>
      </c>
      <c r="F404" s="26"/>
      <c r="G404" s="9"/>
      <c r="H404" s="15">
        <f t="shared" si="19"/>
        <v>0</v>
      </c>
      <c r="I404" s="34">
        <v>1190</v>
      </c>
      <c r="J404" s="14">
        <f t="shared" si="20"/>
        <v>0</v>
      </c>
    </row>
    <row r="405" spans="1:10" ht="14.5" x14ac:dyDescent="0.35">
      <c r="A405" s="5">
        <f t="shared" si="18"/>
        <v>399</v>
      </c>
      <c r="B405" s="31" t="s">
        <v>525</v>
      </c>
      <c r="C405" s="33" t="s">
        <v>9</v>
      </c>
      <c r="D405" s="6" t="s">
        <v>784</v>
      </c>
      <c r="E405" s="32">
        <v>7083</v>
      </c>
      <c r="F405" s="26"/>
      <c r="G405" s="9"/>
      <c r="H405" s="15">
        <f t="shared" si="19"/>
        <v>0</v>
      </c>
      <c r="I405" s="32">
        <v>170</v>
      </c>
      <c r="J405" s="14">
        <f t="shared" si="20"/>
        <v>0</v>
      </c>
    </row>
    <row r="406" spans="1:10" ht="14.5" x14ac:dyDescent="0.35">
      <c r="A406" s="5">
        <f t="shared" si="18"/>
        <v>400</v>
      </c>
      <c r="B406" s="31" t="s">
        <v>526</v>
      </c>
      <c r="C406" s="33" t="s">
        <v>9</v>
      </c>
      <c r="D406" s="6" t="s">
        <v>707</v>
      </c>
      <c r="E406" s="32">
        <v>7325</v>
      </c>
      <c r="F406" s="26"/>
      <c r="G406" s="9"/>
      <c r="H406" s="15">
        <f t="shared" si="19"/>
        <v>0</v>
      </c>
      <c r="I406" s="32">
        <v>668</v>
      </c>
      <c r="J406" s="14">
        <f t="shared" si="20"/>
        <v>0</v>
      </c>
    </row>
    <row r="407" spans="1:10" ht="14.5" x14ac:dyDescent="0.35">
      <c r="A407" s="5">
        <f t="shared" si="18"/>
        <v>401</v>
      </c>
      <c r="B407" s="31" t="s">
        <v>527</v>
      </c>
      <c r="C407" s="33" t="s">
        <v>9</v>
      </c>
      <c r="D407" s="6" t="s">
        <v>707</v>
      </c>
      <c r="E407" s="32">
        <v>8003</v>
      </c>
      <c r="F407" s="26"/>
      <c r="G407" s="9"/>
      <c r="H407" s="15">
        <f t="shared" si="19"/>
        <v>0</v>
      </c>
      <c r="I407" s="32">
        <v>182</v>
      </c>
      <c r="J407" s="14">
        <f t="shared" si="20"/>
        <v>0</v>
      </c>
    </row>
    <row r="408" spans="1:10" ht="14.5" x14ac:dyDescent="0.35">
      <c r="A408" s="5">
        <f t="shared" si="18"/>
        <v>402</v>
      </c>
      <c r="B408" s="31" t="s">
        <v>528</v>
      </c>
      <c r="C408" s="33" t="s">
        <v>9</v>
      </c>
      <c r="D408" s="6" t="s">
        <v>896</v>
      </c>
      <c r="E408" s="32">
        <v>56060</v>
      </c>
      <c r="F408" s="26"/>
      <c r="G408" s="9"/>
      <c r="H408" s="15">
        <f t="shared" si="19"/>
        <v>0</v>
      </c>
      <c r="I408" s="32">
        <v>161</v>
      </c>
      <c r="J408" s="14">
        <f t="shared" si="20"/>
        <v>0</v>
      </c>
    </row>
    <row r="409" spans="1:10" ht="14.5" x14ac:dyDescent="0.35">
      <c r="A409" s="5">
        <f t="shared" si="18"/>
        <v>403</v>
      </c>
      <c r="B409" s="33" t="s">
        <v>121</v>
      </c>
      <c r="C409" s="33" t="s">
        <v>529</v>
      </c>
      <c r="D409" s="6" t="s">
        <v>757</v>
      </c>
      <c r="E409" s="34">
        <v>6024</v>
      </c>
      <c r="F409" s="25"/>
      <c r="G409" s="8"/>
      <c r="H409" s="15">
        <f t="shared" si="19"/>
        <v>0</v>
      </c>
      <c r="I409" s="34">
        <v>1412</v>
      </c>
      <c r="J409" s="14">
        <f t="shared" si="20"/>
        <v>0</v>
      </c>
    </row>
    <row r="410" spans="1:10" ht="14.5" x14ac:dyDescent="0.35">
      <c r="A410" s="5">
        <f t="shared" si="18"/>
        <v>404</v>
      </c>
      <c r="B410" s="31" t="s">
        <v>530</v>
      </c>
      <c r="C410" s="33" t="s">
        <v>529</v>
      </c>
      <c r="D410" s="6" t="s">
        <v>707</v>
      </c>
      <c r="E410" s="32">
        <v>111324</v>
      </c>
      <c r="F410" s="26"/>
      <c r="G410" s="9"/>
      <c r="H410" s="15">
        <f t="shared" si="19"/>
        <v>0</v>
      </c>
      <c r="I410" s="32">
        <v>5599</v>
      </c>
      <c r="J410" s="14">
        <f t="shared" si="20"/>
        <v>0</v>
      </c>
    </row>
    <row r="411" spans="1:10" ht="14.5" x14ac:dyDescent="0.35">
      <c r="A411" s="5">
        <f t="shared" si="18"/>
        <v>405</v>
      </c>
      <c r="B411" s="33" t="s">
        <v>531</v>
      </c>
      <c r="C411" s="33" t="s">
        <v>532</v>
      </c>
      <c r="D411" s="6" t="s">
        <v>724</v>
      </c>
      <c r="E411" s="34" t="s">
        <v>1010</v>
      </c>
      <c r="F411" s="26"/>
      <c r="G411" s="9"/>
      <c r="H411" s="15">
        <f t="shared" si="19"/>
        <v>0</v>
      </c>
      <c r="I411" s="34">
        <v>307</v>
      </c>
      <c r="J411" s="14">
        <f t="shared" si="20"/>
        <v>0</v>
      </c>
    </row>
    <row r="412" spans="1:10" ht="14.5" x14ac:dyDescent="0.35">
      <c r="A412" s="5">
        <f t="shared" si="18"/>
        <v>406</v>
      </c>
      <c r="B412" s="33" t="s">
        <v>533</v>
      </c>
      <c r="C412" s="33" t="s">
        <v>532</v>
      </c>
      <c r="D412" s="6" t="s">
        <v>897</v>
      </c>
      <c r="E412" s="34" t="s">
        <v>1011</v>
      </c>
      <c r="F412" s="25"/>
      <c r="G412" s="8"/>
      <c r="H412" s="15">
        <f t="shared" si="19"/>
        <v>0</v>
      </c>
      <c r="I412" s="34">
        <v>767</v>
      </c>
      <c r="J412" s="14">
        <f t="shared" si="20"/>
        <v>0</v>
      </c>
    </row>
    <row r="413" spans="1:10" ht="14.5" x14ac:dyDescent="0.35">
      <c r="A413" s="5">
        <f t="shared" si="18"/>
        <v>407</v>
      </c>
      <c r="B413" s="31" t="s">
        <v>534</v>
      </c>
      <c r="C413" s="31" t="s">
        <v>535</v>
      </c>
      <c r="D413" s="6" t="s">
        <v>898</v>
      </c>
      <c r="E413" s="32">
        <v>9223</v>
      </c>
      <c r="F413" s="25"/>
      <c r="G413" s="8"/>
      <c r="H413" s="15">
        <f t="shared" si="19"/>
        <v>0</v>
      </c>
      <c r="I413" s="32">
        <v>1383</v>
      </c>
      <c r="J413" s="14">
        <f t="shared" si="20"/>
        <v>0</v>
      </c>
    </row>
    <row r="414" spans="1:10" s="58" customFormat="1" ht="14.5" x14ac:dyDescent="0.35">
      <c r="A414" s="49">
        <f t="shared" si="18"/>
        <v>408</v>
      </c>
      <c r="B414" s="50" t="s">
        <v>1035</v>
      </c>
      <c r="C414" s="50"/>
      <c r="D414" s="52"/>
      <c r="E414" s="53"/>
      <c r="F414" s="60"/>
      <c r="G414" s="61"/>
      <c r="H414" s="56">
        <f t="shared" si="19"/>
        <v>0</v>
      </c>
      <c r="I414" s="53"/>
      <c r="J414" s="57">
        <f t="shared" si="20"/>
        <v>0</v>
      </c>
    </row>
    <row r="415" spans="1:10" s="58" customFormat="1" ht="14.5" x14ac:dyDescent="0.35">
      <c r="A415" s="49">
        <f t="shared" si="18"/>
        <v>409</v>
      </c>
      <c r="B415" s="50" t="s">
        <v>1035</v>
      </c>
      <c r="C415" s="50"/>
      <c r="D415" s="52"/>
      <c r="E415" s="53"/>
      <c r="F415" s="54"/>
      <c r="G415" s="55"/>
      <c r="H415" s="56">
        <f t="shared" si="19"/>
        <v>0</v>
      </c>
      <c r="I415" s="53"/>
      <c r="J415" s="57">
        <f t="shared" si="20"/>
        <v>0</v>
      </c>
    </row>
    <row r="416" spans="1:10" ht="14.5" x14ac:dyDescent="0.35">
      <c r="A416" s="5">
        <f t="shared" si="18"/>
        <v>410</v>
      </c>
      <c r="B416" s="31" t="s">
        <v>536</v>
      </c>
      <c r="C416" s="33" t="s">
        <v>537</v>
      </c>
      <c r="D416" s="6" t="s">
        <v>899</v>
      </c>
      <c r="E416" s="32">
        <v>7386</v>
      </c>
      <c r="F416" s="26"/>
      <c r="G416" s="9"/>
      <c r="H416" s="15">
        <f t="shared" si="19"/>
        <v>0</v>
      </c>
      <c r="I416" s="32">
        <v>114</v>
      </c>
      <c r="J416" s="14">
        <f t="shared" si="20"/>
        <v>0</v>
      </c>
    </row>
    <row r="417" spans="1:10" ht="14.5" x14ac:dyDescent="0.35">
      <c r="A417" s="5">
        <f t="shared" si="18"/>
        <v>411</v>
      </c>
      <c r="B417" s="31" t="s">
        <v>538</v>
      </c>
      <c r="C417" s="33" t="s">
        <v>537</v>
      </c>
      <c r="D417" s="6" t="s">
        <v>900</v>
      </c>
      <c r="E417" s="32">
        <v>6760</v>
      </c>
      <c r="F417" s="26"/>
      <c r="G417" s="9"/>
      <c r="H417" s="15">
        <f t="shared" si="19"/>
        <v>0</v>
      </c>
      <c r="I417" s="32">
        <v>1324</v>
      </c>
      <c r="J417" s="14">
        <f t="shared" si="20"/>
        <v>0</v>
      </c>
    </row>
    <row r="418" spans="1:10" ht="14.5" x14ac:dyDescent="0.35">
      <c r="A418" s="5">
        <f t="shared" si="18"/>
        <v>412</v>
      </c>
      <c r="B418" s="31" t="s">
        <v>539</v>
      </c>
      <c r="C418" s="33" t="s">
        <v>537</v>
      </c>
      <c r="D418" s="6" t="s">
        <v>901</v>
      </c>
      <c r="E418" s="32">
        <v>311</v>
      </c>
      <c r="F418" s="25"/>
      <c r="G418" s="8"/>
      <c r="H418" s="15">
        <f t="shared" si="19"/>
        <v>0</v>
      </c>
      <c r="I418" s="32">
        <v>201</v>
      </c>
      <c r="J418" s="14">
        <f t="shared" si="20"/>
        <v>0</v>
      </c>
    </row>
    <row r="419" spans="1:10" ht="14.5" x14ac:dyDescent="0.35">
      <c r="A419" s="5">
        <f t="shared" si="18"/>
        <v>413</v>
      </c>
      <c r="B419" s="31" t="s">
        <v>540</v>
      </c>
      <c r="C419" s="33" t="s">
        <v>537</v>
      </c>
      <c r="D419" s="6" t="s">
        <v>902</v>
      </c>
      <c r="E419" s="32">
        <v>84354</v>
      </c>
      <c r="F419" s="25"/>
      <c r="G419" s="8"/>
      <c r="H419" s="15">
        <f t="shared" si="19"/>
        <v>0</v>
      </c>
      <c r="I419" s="32">
        <v>138</v>
      </c>
      <c r="J419" s="14">
        <f t="shared" si="20"/>
        <v>0</v>
      </c>
    </row>
    <row r="420" spans="1:10" ht="14.5" x14ac:dyDescent="0.35">
      <c r="A420" s="5">
        <f t="shared" si="18"/>
        <v>414</v>
      </c>
      <c r="B420" s="31" t="s">
        <v>541</v>
      </c>
      <c r="C420" s="33" t="s">
        <v>537</v>
      </c>
      <c r="D420" s="6" t="s">
        <v>903</v>
      </c>
      <c r="E420" s="32">
        <v>3236</v>
      </c>
      <c r="F420" s="26"/>
      <c r="G420" s="9"/>
      <c r="H420" s="15">
        <f t="shared" si="19"/>
        <v>0</v>
      </c>
      <c r="I420" s="32">
        <v>138</v>
      </c>
      <c r="J420" s="14">
        <f t="shared" si="20"/>
        <v>0</v>
      </c>
    </row>
    <row r="421" spans="1:10" ht="14.5" x14ac:dyDescent="0.35">
      <c r="A421" s="5">
        <f t="shared" si="18"/>
        <v>415</v>
      </c>
      <c r="B421" s="33" t="s">
        <v>542</v>
      </c>
      <c r="C421" s="33" t="s">
        <v>537</v>
      </c>
      <c r="D421" s="6" t="s">
        <v>904</v>
      </c>
      <c r="E421" s="34">
        <v>3604</v>
      </c>
      <c r="F421" s="25"/>
      <c r="G421" s="8"/>
      <c r="H421" s="15">
        <f t="shared" si="19"/>
        <v>0</v>
      </c>
      <c r="I421" s="34">
        <v>214</v>
      </c>
      <c r="J421" s="14">
        <f t="shared" si="20"/>
        <v>0</v>
      </c>
    </row>
    <row r="422" spans="1:10" ht="14.5" x14ac:dyDescent="0.35">
      <c r="A422" s="5">
        <f t="shared" si="18"/>
        <v>416</v>
      </c>
      <c r="B422" s="33" t="s">
        <v>538</v>
      </c>
      <c r="C422" s="33" t="s">
        <v>537</v>
      </c>
      <c r="D422" s="6" t="s">
        <v>905</v>
      </c>
      <c r="E422" s="34">
        <v>6752</v>
      </c>
      <c r="F422" s="25"/>
      <c r="G422" s="8"/>
      <c r="H422" s="15">
        <f t="shared" si="19"/>
        <v>0</v>
      </c>
      <c r="I422" s="34">
        <v>1518</v>
      </c>
      <c r="J422" s="14">
        <f t="shared" si="20"/>
        <v>0</v>
      </c>
    </row>
    <row r="423" spans="1:10" ht="14.5" x14ac:dyDescent="0.35">
      <c r="A423" s="5">
        <f t="shared" si="18"/>
        <v>417</v>
      </c>
      <c r="B423" s="33" t="s">
        <v>538</v>
      </c>
      <c r="C423" s="33" t="s">
        <v>537</v>
      </c>
      <c r="D423" s="6" t="s">
        <v>906</v>
      </c>
      <c r="E423" s="34">
        <v>16440</v>
      </c>
      <c r="F423" s="25"/>
      <c r="G423" s="8"/>
      <c r="H423" s="15">
        <f t="shared" si="19"/>
        <v>0</v>
      </c>
      <c r="I423" s="34">
        <v>201</v>
      </c>
      <c r="J423" s="14">
        <f t="shared" si="20"/>
        <v>0</v>
      </c>
    </row>
    <row r="424" spans="1:10" ht="14.5" x14ac:dyDescent="0.35">
      <c r="A424" s="5">
        <f t="shared" si="18"/>
        <v>418</v>
      </c>
      <c r="B424" s="33" t="s">
        <v>543</v>
      </c>
      <c r="C424" s="33" t="s">
        <v>537</v>
      </c>
      <c r="D424" s="6" t="s">
        <v>907</v>
      </c>
      <c r="E424" s="34">
        <v>18147</v>
      </c>
      <c r="F424" s="26"/>
      <c r="G424" s="9"/>
      <c r="H424" s="15">
        <f t="shared" si="19"/>
        <v>0</v>
      </c>
      <c r="I424" s="34">
        <v>374</v>
      </c>
      <c r="J424" s="14">
        <f t="shared" si="20"/>
        <v>0</v>
      </c>
    </row>
    <row r="425" spans="1:10" ht="14.5" x14ac:dyDescent="0.35">
      <c r="A425" s="5">
        <f t="shared" si="18"/>
        <v>419</v>
      </c>
      <c r="B425" s="33" t="s">
        <v>544</v>
      </c>
      <c r="C425" s="33" t="s">
        <v>537</v>
      </c>
      <c r="D425" s="6" t="s">
        <v>907</v>
      </c>
      <c r="E425" s="34">
        <v>18148</v>
      </c>
      <c r="F425" s="25"/>
      <c r="G425" s="8"/>
      <c r="H425" s="15">
        <f t="shared" si="19"/>
        <v>0</v>
      </c>
      <c r="I425" s="34">
        <v>487</v>
      </c>
      <c r="J425" s="14">
        <f t="shared" si="20"/>
        <v>0</v>
      </c>
    </row>
    <row r="426" spans="1:10" ht="14.5" x14ac:dyDescent="0.25">
      <c r="A426" s="5">
        <f t="shared" si="18"/>
        <v>420</v>
      </c>
      <c r="B426" s="36" t="s">
        <v>545</v>
      </c>
      <c r="C426" s="36" t="s">
        <v>546</v>
      </c>
      <c r="D426" s="6" t="s">
        <v>717</v>
      </c>
      <c r="E426" s="37">
        <v>4545</v>
      </c>
      <c r="F426" s="26"/>
      <c r="G426" s="9"/>
      <c r="H426" s="15">
        <f t="shared" si="19"/>
        <v>0</v>
      </c>
      <c r="I426" s="37">
        <v>892</v>
      </c>
      <c r="J426" s="14">
        <f t="shared" si="20"/>
        <v>0</v>
      </c>
    </row>
    <row r="427" spans="1:10" ht="14.5" x14ac:dyDescent="0.35">
      <c r="A427" s="5">
        <f t="shared" si="18"/>
        <v>421</v>
      </c>
      <c r="B427" s="33" t="s">
        <v>547</v>
      </c>
      <c r="C427" s="33" t="s">
        <v>46</v>
      </c>
      <c r="D427" s="6" t="s">
        <v>908</v>
      </c>
      <c r="E427" s="34">
        <v>70160</v>
      </c>
      <c r="F427" s="25"/>
      <c r="G427" s="8"/>
      <c r="H427" s="15">
        <f t="shared" si="19"/>
        <v>0</v>
      </c>
      <c r="I427" s="34">
        <v>67</v>
      </c>
      <c r="J427" s="14">
        <f t="shared" si="20"/>
        <v>0</v>
      </c>
    </row>
    <row r="428" spans="1:10" ht="14.5" x14ac:dyDescent="0.35">
      <c r="A428" s="5">
        <f t="shared" si="18"/>
        <v>422</v>
      </c>
      <c r="B428" s="33" t="s">
        <v>548</v>
      </c>
      <c r="C428" s="33" t="s">
        <v>46</v>
      </c>
      <c r="D428" s="6" t="s">
        <v>909</v>
      </c>
      <c r="E428" s="34">
        <v>71778</v>
      </c>
      <c r="F428" s="25"/>
      <c r="G428" s="8"/>
      <c r="H428" s="15">
        <f t="shared" si="19"/>
        <v>0</v>
      </c>
      <c r="I428" s="34">
        <v>278</v>
      </c>
      <c r="J428" s="14">
        <f t="shared" si="20"/>
        <v>0</v>
      </c>
    </row>
    <row r="429" spans="1:10" ht="14.5" x14ac:dyDescent="0.35">
      <c r="A429" s="5">
        <f t="shared" si="18"/>
        <v>423</v>
      </c>
      <c r="B429" s="33" t="s">
        <v>549</v>
      </c>
      <c r="C429" s="33" t="s">
        <v>46</v>
      </c>
      <c r="D429" s="6" t="s">
        <v>737</v>
      </c>
      <c r="E429" s="34">
        <v>45110</v>
      </c>
      <c r="F429" s="26"/>
      <c r="G429" s="9"/>
      <c r="H429" s="15">
        <f t="shared" si="19"/>
        <v>0</v>
      </c>
      <c r="I429" s="34">
        <v>282</v>
      </c>
      <c r="J429" s="14">
        <f t="shared" si="20"/>
        <v>0</v>
      </c>
    </row>
    <row r="430" spans="1:10" ht="14.5" x14ac:dyDescent="0.35">
      <c r="A430" s="5">
        <f t="shared" si="18"/>
        <v>424</v>
      </c>
      <c r="B430" s="33" t="s">
        <v>550</v>
      </c>
      <c r="C430" s="33" t="s">
        <v>46</v>
      </c>
      <c r="D430" s="6" t="s">
        <v>737</v>
      </c>
      <c r="E430" s="34">
        <v>42210</v>
      </c>
      <c r="F430" s="26"/>
      <c r="G430" s="9"/>
      <c r="H430" s="15">
        <f t="shared" si="19"/>
        <v>0</v>
      </c>
      <c r="I430" s="34">
        <v>133</v>
      </c>
      <c r="J430" s="14">
        <f t="shared" si="20"/>
        <v>0</v>
      </c>
    </row>
    <row r="431" spans="1:10" ht="14.5" x14ac:dyDescent="0.35">
      <c r="A431" s="5">
        <f t="shared" si="18"/>
        <v>425</v>
      </c>
      <c r="B431" s="33" t="s">
        <v>551</v>
      </c>
      <c r="C431" s="33" t="s">
        <v>46</v>
      </c>
      <c r="D431" s="6" t="s">
        <v>910</v>
      </c>
      <c r="E431" s="34">
        <v>40512</v>
      </c>
      <c r="F431" s="25"/>
      <c r="G431" s="8"/>
      <c r="H431" s="15">
        <f t="shared" si="19"/>
        <v>0</v>
      </c>
      <c r="I431" s="34">
        <v>192</v>
      </c>
      <c r="J431" s="14">
        <f t="shared" si="20"/>
        <v>0</v>
      </c>
    </row>
    <row r="432" spans="1:10" ht="14.5" x14ac:dyDescent="0.35">
      <c r="A432" s="5">
        <f t="shared" si="18"/>
        <v>426</v>
      </c>
      <c r="B432" s="33" t="s">
        <v>552</v>
      </c>
      <c r="C432" s="33" t="s">
        <v>46</v>
      </c>
      <c r="D432" s="6" t="s">
        <v>737</v>
      </c>
      <c r="E432" s="34">
        <v>42710</v>
      </c>
      <c r="F432" s="26"/>
      <c r="G432" s="9"/>
      <c r="H432" s="15">
        <f t="shared" si="19"/>
        <v>0</v>
      </c>
      <c r="I432" s="34">
        <v>106</v>
      </c>
      <c r="J432" s="14">
        <f t="shared" si="20"/>
        <v>0</v>
      </c>
    </row>
    <row r="433" spans="1:10" ht="14.5" x14ac:dyDescent="0.35">
      <c r="A433" s="5">
        <f t="shared" si="18"/>
        <v>427</v>
      </c>
      <c r="B433" s="33" t="s">
        <v>553</v>
      </c>
      <c r="C433" s="33" t="s">
        <v>46</v>
      </c>
      <c r="D433" s="6" t="s">
        <v>911</v>
      </c>
      <c r="E433" s="34">
        <v>72061</v>
      </c>
      <c r="F433" s="25"/>
      <c r="G433" s="8"/>
      <c r="H433" s="15">
        <f t="shared" si="19"/>
        <v>0</v>
      </c>
      <c r="I433" s="34">
        <v>163</v>
      </c>
      <c r="J433" s="14">
        <f t="shared" si="20"/>
        <v>0</v>
      </c>
    </row>
    <row r="434" spans="1:10" ht="14.5" x14ac:dyDescent="0.35">
      <c r="A434" s="5">
        <f t="shared" si="18"/>
        <v>428</v>
      </c>
      <c r="B434" s="31" t="s">
        <v>554</v>
      </c>
      <c r="C434" s="31" t="s">
        <v>555</v>
      </c>
      <c r="D434" s="6" t="s">
        <v>756</v>
      </c>
      <c r="E434" s="32">
        <v>537</v>
      </c>
      <c r="F434" s="25"/>
      <c r="G434" s="8"/>
      <c r="H434" s="15">
        <f t="shared" si="19"/>
        <v>0</v>
      </c>
      <c r="I434" s="32">
        <v>301</v>
      </c>
      <c r="J434" s="14">
        <f t="shared" si="20"/>
        <v>0</v>
      </c>
    </row>
    <row r="435" spans="1:10" ht="14.5" x14ac:dyDescent="0.35">
      <c r="A435" s="5">
        <f t="shared" si="18"/>
        <v>429</v>
      </c>
      <c r="B435" s="33" t="s">
        <v>556</v>
      </c>
      <c r="C435" s="33" t="s">
        <v>557</v>
      </c>
      <c r="D435" s="6" t="s">
        <v>912</v>
      </c>
      <c r="E435" s="34">
        <v>15533</v>
      </c>
      <c r="F435" s="25"/>
      <c r="G435" s="8"/>
      <c r="H435" s="15">
        <f t="shared" si="19"/>
        <v>0</v>
      </c>
      <c r="I435" s="34">
        <v>280</v>
      </c>
      <c r="J435" s="14">
        <f t="shared" si="20"/>
        <v>0</v>
      </c>
    </row>
    <row r="436" spans="1:10" ht="14.5" x14ac:dyDescent="0.35">
      <c r="A436" s="5">
        <f t="shared" si="18"/>
        <v>430</v>
      </c>
      <c r="B436" s="33" t="s">
        <v>2</v>
      </c>
      <c r="C436" s="33" t="s">
        <v>557</v>
      </c>
      <c r="D436" s="6" t="s">
        <v>912</v>
      </c>
      <c r="E436" s="34">
        <v>15550</v>
      </c>
      <c r="F436" s="25"/>
      <c r="G436" s="8"/>
      <c r="H436" s="15">
        <f t="shared" si="19"/>
        <v>0</v>
      </c>
      <c r="I436" s="34">
        <v>880</v>
      </c>
      <c r="J436" s="14">
        <f t="shared" si="20"/>
        <v>0</v>
      </c>
    </row>
    <row r="437" spans="1:10" ht="14.5" x14ac:dyDescent="0.35">
      <c r="A437" s="5">
        <f t="shared" si="18"/>
        <v>431</v>
      </c>
      <c r="B437" s="33" t="s">
        <v>558</v>
      </c>
      <c r="C437" s="33" t="s">
        <v>557</v>
      </c>
      <c r="D437" s="6" t="s">
        <v>912</v>
      </c>
      <c r="E437" s="34">
        <v>55517</v>
      </c>
      <c r="F437" s="25"/>
      <c r="G437" s="8"/>
      <c r="H437" s="15">
        <f t="shared" si="19"/>
        <v>0</v>
      </c>
      <c r="I437" s="34">
        <v>577</v>
      </c>
      <c r="J437" s="14">
        <f t="shared" si="20"/>
        <v>0</v>
      </c>
    </row>
    <row r="438" spans="1:10" ht="14.5" x14ac:dyDescent="0.35">
      <c r="A438" s="5">
        <f t="shared" si="18"/>
        <v>432</v>
      </c>
      <c r="B438" s="33" t="s">
        <v>48</v>
      </c>
      <c r="C438" s="33" t="s">
        <v>557</v>
      </c>
      <c r="D438" s="6" t="s">
        <v>912</v>
      </c>
      <c r="E438" s="34">
        <v>55441</v>
      </c>
      <c r="F438" s="26"/>
      <c r="G438" s="9"/>
      <c r="H438" s="15">
        <f t="shared" si="19"/>
        <v>0</v>
      </c>
      <c r="I438" s="34">
        <v>834</v>
      </c>
      <c r="J438" s="14">
        <f t="shared" si="20"/>
        <v>0</v>
      </c>
    </row>
    <row r="439" spans="1:10" s="58" customFormat="1" ht="14.5" x14ac:dyDescent="0.35">
      <c r="A439" s="49">
        <f t="shared" si="18"/>
        <v>433</v>
      </c>
      <c r="B439" s="51" t="s">
        <v>559</v>
      </c>
      <c r="C439" s="51" t="s">
        <v>674</v>
      </c>
      <c r="D439" s="52" t="s">
        <v>757</v>
      </c>
      <c r="E439" s="59">
        <v>19799</v>
      </c>
      <c r="F439" s="54"/>
      <c r="G439" s="55"/>
      <c r="H439" s="56">
        <f t="shared" si="19"/>
        <v>0</v>
      </c>
      <c r="I439" s="59">
        <v>515</v>
      </c>
      <c r="J439" s="57">
        <f t="shared" si="20"/>
        <v>0</v>
      </c>
    </row>
    <row r="440" spans="1:10" s="58" customFormat="1" ht="14.5" x14ac:dyDescent="0.35">
      <c r="A440" s="49">
        <f t="shared" si="18"/>
        <v>434</v>
      </c>
      <c r="B440" s="51" t="s">
        <v>560</v>
      </c>
      <c r="C440" s="51" t="s">
        <v>674</v>
      </c>
      <c r="D440" s="52" t="s">
        <v>757</v>
      </c>
      <c r="E440" s="59">
        <v>19813</v>
      </c>
      <c r="F440" s="60"/>
      <c r="G440" s="61"/>
      <c r="H440" s="56">
        <f t="shared" si="19"/>
        <v>0</v>
      </c>
      <c r="I440" s="59">
        <v>395</v>
      </c>
      <c r="J440" s="57">
        <f t="shared" si="20"/>
        <v>0</v>
      </c>
    </row>
    <row r="441" spans="1:10" s="58" customFormat="1" ht="14.5" x14ac:dyDescent="0.35">
      <c r="A441" s="49">
        <f t="shared" si="18"/>
        <v>435</v>
      </c>
      <c r="B441" s="51" t="s">
        <v>561</v>
      </c>
      <c r="C441" s="51" t="s">
        <v>674</v>
      </c>
      <c r="D441" s="52" t="s">
        <v>757</v>
      </c>
      <c r="E441" s="59">
        <v>19829</v>
      </c>
      <c r="F441" s="54"/>
      <c r="G441" s="55"/>
      <c r="H441" s="56">
        <f t="shared" si="19"/>
        <v>0</v>
      </c>
      <c r="I441" s="59">
        <v>514</v>
      </c>
      <c r="J441" s="57">
        <f t="shared" si="20"/>
        <v>0</v>
      </c>
    </row>
    <row r="442" spans="1:10" ht="14.5" x14ac:dyDescent="0.35">
      <c r="A442" s="5">
        <f t="shared" si="18"/>
        <v>436</v>
      </c>
      <c r="B442" s="33" t="s">
        <v>562</v>
      </c>
      <c r="C442" s="33" t="s">
        <v>563</v>
      </c>
      <c r="D442" s="6" t="s">
        <v>913</v>
      </c>
      <c r="E442" s="34">
        <v>7580520301</v>
      </c>
      <c r="F442" s="26"/>
      <c r="G442" s="9"/>
      <c r="H442" s="15">
        <f t="shared" si="19"/>
        <v>0</v>
      </c>
      <c r="I442" s="34">
        <v>326</v>
      </c>
      <c r="J442" s="14">
        <f t="shared" si="20"/>
        <v>0</v>
      </c>
    </row>
    <row r="443" spans="1:10" ht="14.5" x14ac:dyDescent="0.35">
      <c r="A443" s="5">
        <f t="shared" si="18"/>
        <v>437</v>
      </c>
      <c r="B443" s="31" t="s">
        <v>564</v>
      </c>
      <c r="C443" s="31" t="s">
        <v>565</v>
      </c>
      <c r="D443" s="6" t="s">
        <v>914</v>
      </c>
      <c r="E443" s="32">
        <v>33248</v>
      </c>
      <c r="F443" s="26"/>
      <c r="G443" s="9"/>
      <c r="H443" s="15">
        <f t="shared" si="19"/>
        <v>0</v>
      </c>
      <c r="I443" s="32">
        <v>75</v>
      </c>
      <c r="J443" s="14">
        <f t="shared" si="20"/>
        <v>0</v>
      </c>
    </row>
    <row r="444" spans="1:10" ht="14.5" x14ac:dyDescent="0.35">
      <c r="A444" s="5">
        <f t="shared" si="18"/>
        <v>438</v>
      </c>
      <c r="B444" s="31" t="s">
        <v>566</v>
      </c>
      <c r="C444" s="31" t="s">
        <v>565</v>
      </c>
      <c r="D444" s="6" t="s">
        <v>915</v>
      </c>
      <c r="E444" s="32">
        <v>33457</v>
      </c>
      <c r="F444" s="26"/>
      <c r="G444" s="9"/>
      <c r="H444" s="15">
        <f t="shared" si="19"/>
        <v>0</v>
      </c>
      <c r="I444" s="32">
        <v>549</v>
      </c>
      <c r="J444" s="14">
        <f t="shared" si="20"/>
        <v>0</v>
      </c>
    </row>
    <row r="445" spans="1:10" ht="14.5" x14ac:dyDescent="0.35">
      <c r="A445" s="5">
        <f t="shared" si="18"/>
        <v>439</v>
      </c>
      <c r="B445" s="33" t="s">
        <v>567</v>
      </c>
      <c r="C445" s="33" t="s">
        <v>568</v>
      </c>
      <c r="D445" s="6" t="s">
        <v>865</v>
      </c>
      <c r="E445" s="34">
        <v>10623</v>
      </c>
      <c r="F445" s="28"/>
      <c r="G445" s="12"/>
      <c r="H445" s="15">
        <f t="shared" si="19"/>
        <v>0</v>
      </c>
      <c r="I445" s="34">
        <v>106</v>
      </c>
      <c r="J445" s="14">
        <f t="shared" si="20"/>
        <v>0</v>
      </c>
    </row>
    <row r="446" spans="1:10" ht="14.5" x14ac:dyDescent="0.35">
      <c r="A446" s="5">
        <f t="shared" si="18"/>
        <v>440</v>
      </c>
      <c r="B446" s="33" t="s">
        <v>569</v>
      </c>
      <c r="C446" s="33" t="s">
        <v>570</v>
      </c>
      <c r="D446" s="6" t="s">
        <v>916</v>
      </c>
      <c r="E446" s="34" t="s">
        <v>1012</v>
      </c>
      <c r="F446" s="25"/>
      <c r="G446" s="8"/>
      <c r="H446" s="15">
        <f t="shared" si="19"/>
        <v>0</v>
      </c>
      <c r="I446" s="34">
        <v>208</v>
      </c>
      <c r="J446" s="14">
        <f t="shared" si="20"/>
        <v>0</v>
      </c>
    </row>
    <row r="447" spans="1:10" ht="14.5" x14ac:dyDescent="0.35">
      <c r="A447" s="5">
        <f t="shared" si="18"/>
        <v>441</v>
      </c>
      <c r="B447" s="33" t="s">
        <v>571</v>
      </c>
      <c r="C447" s="33" t="s">
        <v>570</v>
      </c>
      <c r="D447" s="6" t="s">
        <v>916</v>
      </c>
      <c r="E447" s="34" t="s">
        <v>1013</v>
      </c>
      <c r="F447" s="25"/>
      <c r="G447" s="8"/>
      <c r="H447" s="15">
        <f t="shared" si="19"/>
        <v>0</v>
      </c>
      <c r="I447" s="34">
        <v>138</v>
      </c>
      <c r="J447" s="14">
        <f t="shared" si="20"/>
        <v>0</v>
      </c>
    </row>
    <row r="448" spans="1:10" ht="14.5" x14ac:dyDescent="0.35">
      <c r="A448" s="5">
        <f t="shared" si="18"/>
        <v>442</v>
      </c>
      <c r="B448" s="33" t="s">
        <v>572</v>
      </c>
      <c r="C448" s="33" t="s">
        <v>570</v>
      </c>
      <c r="D448" s="6" t="s">
        <v>916</v>
      </c>
      <c r="E448" s="34" t="s">
        <v>1014</v>
      </c>
      <c r="F448" s="25"/>
      <c r="G448" s="8"/>
      <c r="H448" s="15">
        <f t="shared" si="19"/>
        <v>0</v>
      </c>
      <c r="I448" s="34">
        <v>167</v>
      </c>
      <c r="J448" s="14">
        <f t="shared" si="20"/>
        <v>0</v>
      </c>
    </row>
    <row r="449" spans="1:10" ht="14.5" x14ac:dyDescent="0.25">
      <c r="A449" s="5">
        <f t="shared" si="18"/>
        <v>443</v>
      </c>
      <c r="B449" s="35" t="s">
        <v>573</v>
      </c>
      <c r="C449" s="35" t="s">
        <v>24</v>
      </c>
      <c r="D449" s="6" t="s">
        <v>718</v>
      </c>
      <c r="E449" s="45">
        <v>420</v>
      </c>
      <c r="F449" s="25"/>
      <c r="G449" s="8"/>
      <c r="H449" s="15">
        <f t="shared" si="19"/>
        <v>0</v>
      </c>
      <c r="I449" s="42">
        <v>733</v>
      </c>
      <c r="J449" s="14">
        <f t="shared" si="20"/>
        <v>0</v>
      </c>
    </row>
    <row r="450" spans="1:10" ht="14.5" x14ac:dyDescent="0.25">
      <c r="A450" s="5">
        <f t="shared" si="18"/>
        <v>444</v>
      </c>
      <c r="B450" s="35" t="s">
        <v>574</v>
      </c>
      <c r="C450" s="35" t="s">
        <v>24</v>
      </c>
      <c r="D450" s="6" t="s">
        <v>718</v>
      </c>
      <c r="E450" s="42">
        <v>27830</v>
      </c>
      <c r="F450" s="25"/>
      <c r="G450" s="8"/>
      <c r="H450" s="15">
        <f t="shared" si="19"/>
        <v>0</v>
      </c>
      <c r="I450" s="42">
        <v>53</v>
      </c>
      <c r="J450" s="14">
        <f t="shared" si="20"/>
        <v>0</v>
      </c>
    </row>
    <row r="451" spans="1:10" ht="14.5" x14ac:dyDescent="0.35">
      <c r="A451" s="5">
        <f t="shared" si="18"/>
        <v>445</v>
      </c>
      <c r="B451" s="33" t="s">
        <v>575</v>
      </c>
      <c r="C451" s="33" t="s">
        <v>576</v>
      </c>
      <c r="D451" s="6" t="s">
        <v>917</v>
      </c>
      <c r="E451" s="34">
        <v>80531</v>
      </c>
      <c r="F451" s="29"/>
      <c r="G451" s="11"/>
      <c r="H451" s="15">
        <f t="shared" si="19"/>
        <v>0</v>
      </c>
      <c r="I451" s="34">
        <v>75</v>
      </c>
      <c r="J451" s="14">
        <f t="shared" si="20"/>
        <v>0</v>
      </c>
    </row>
    <row r="452" spans="1:10" ht="14.5" x14ac:dyDescent="0.35">
      <c r="A452" s="5">
        <f t="shared" si="18"/>
        <v>446</v>
      </c>
      <c r="B452" s="33" t="s">
        <v>577</v>
      </c>
      <c r="C452" s="33" t="s">
        <v>576</v>
      </c>
      <c r="D452" s="6" t="s">
        <v>918</v>
      </c>
      <c r="E452" s="34">
        <v>21821500</v>
      </c>
      <c r="F452" s="25"/>
      <c r="G452" s="8"/>
      <c r="H452" s="15">
        <f t="shared" si="19"/>
        <v>0</v>
      </c>
      <c r="I452" s="34">
        <v>86</v>
      </c>
      <c r="J452" s="14">
        <f t="shared" si="20"/>
        <v>0</v>
      </c>
    </row>
    <row r="453" spans="1:10" ht="14.5" x14ac:dyDescent="0.35">
      <c r="A453" s="5">
        <f t="shared" si="18"/>
        <v>447</v>
      </c>
      <c r="B453" s="33" t="s">
        <v>578</v>
      </c>
      <c r="C453" s="33" t="s">
        <v>579</v>
      </c>
      <c r="D453" s="6" t="s">
        <v>919</v>
      </c>
      <c r="E453" s="34">
        <v>69332</v>
      </c>
      <c r="F453" s="26"/>
      <c r="G453" s="9"/>
      <c r="H453" s="15">
        <f t="shared" si="19"/>
        <v>0</v>
      </c>
      <c r="I453" s="34">
        <v>344</v>
      </c>
      <c r="J453" s="14">
        <f t="shared" si="20"/>
        <v>0</v>
      </c>
    </row>
    <row r="454" spans="1:10" ht="14.5" x14ac:dyDescent="0.35">
      <c r="A454" s="5">
        <f t="shared" si="18"/>
        <v>448</v>
      </c>
      <c r="B454" s="33" t="s">
        <v>580</v>
      </c>
      <c r="C454" s="33" t="s">
        <v>579</v>
      </c>
      <c r="D454" s="6" t="s">
        <v>920</v>
      </c>
      <c r="E454" s="34">
        <v>73140</v>
      </c>
      <c r="F454" s="26"/>
      <c r="G454" s="9"/>
      <c r="H454" s="15">
        <f t="shared" si="19"/>
        <v>0</v>
      </c>
      <c r="I454" s="34">
        <v>107</v>
      </c>
      <c r="J454" s="14">
        <f t="shared" si="20"/>
        <v>0</v>
      </c>
    </row>
    <row r="455" spans="1:10" ht="14.5" x14ac:dyDescent="0.35">
      <c r="A455" s="5">
        <f t="shared" ref="A455:A518" si="21">ROW(455:455)-6</f>
        <v>449</v>
      </c>
      <c r="B455" s="33" t="s">
        <v>581</v>
      </c>
      <c r="C455" s="33" t="s">
        <v>579</v>
      </c>
      <c r="D455" s="6" t="s">
        <v>921</v>
      </c>
      <c r="E455" s="34">
        <v>69039</v>
      </c>
      <c r="F455" s="25"/>
      <c r="G455" s="8"/>
      <c r="H455" s="15">
        <f t="shared" ref="H455:H518" si="22">ROUND((1+G$3)*G455,2)</f>
        <v>0</v>
      </c>
      <c r="I455" s="34">
        <v>366</v>
      </c>
      <c r="J455" s="14">
        <f t="shared" ref="J455:J518" si="23">H455*I455</f>
        <v>0</v>
      </c>
    </row>
    <row r="456" spans="1:10" ht="14.5" x14ac:dyDescent="0.25">
      <c r="A456" s="5">
        <f t="shared" si="21"/>
        <v>450</v>
      </c>
      <c r="B456" s="35" t="s">
        <v>582</v>
      </c>
      <c r="C456" s="35" t="s">
        <v>579</v>
      </c>
      <c r="D456" s="6" t="s">
        <v>719</v>
      </c>
      <c r="E456" s="42">
        <v>78359</v>
      </c>
      <c r="F456" s="25"/>
      <c r="G456" s="8"/>
      <c r="H456" s="15">
        <f t="shared" si="22"/>
        <v>0</v>
      </c>
      <c r="I456" s="42">
        <v>362</v>
      </c>
      <c r="J456" s="14">
        <f t="shared" si="23"/>
        <v>0</v>
      </c>
    </row>
    <row r="457" spans="1:10" ht="14.5" x14ac:dyDescent="0.35">
      <c r="A457" s="5">
        <f t="shared" si="21"/>
        <v>451</v>
      </c>
      <c r="B457" s="31" t="s">
        <v>583</v>
      </c>
      <c r="C457" s="31" t="s">
        <v>584</v>
      </c>
      <c r="D457" s="6" t="s">
        <v>922</v>
      </c>
      <c r="E457" s="32">
        <v>22201</v>
      </c>
      <c r="F457" s="25"/>
      <c r="G457" s="8"/>
      <c r="H457" s="15">
        <f t="shared" si="22"/>
        <v>0</v>
      </c>
      <c r="I457" s="32">
        <v>486</v>
      </c>
      <c r="J457" s="14">
        <f t="shared" si="23"/>
        <v>0</v>
      </c>
    </row>
    <row r="458" spans="1:10" ht="14.5" x14ac:dyDescent="0.35">
      <c r="A458" s="5">
        <f t="shared" si="21"/>
        <v>452</v>
      </c>
      <c r="B458" s="33" t="s">
        <v>585</v>
      </c>
      <c r="C458" s="33" t="s">
        <v>23</v>
      </c>
      <c r="D458" s="6" t="s">
        <v>923</v>
      </c>
      <c r="E458" s="34">
        <v>488</v>
      </c>
      <c r="F458" s="25"/>
      <c r="G458" s="8"/>
      <c r="H458" s="15">
        <f t="shared" si="22"/>
        <v>0</v>
      </c>
      <c r="I458" s="34">
        <v>173</v>
      </c>
      <c r="J458" s="14">
        <f t="shared" si="23"/>
        <v>0</v>
      </c>
    </row>
    <row r="459" spans="1:10" ht="14.5" x14ac:dyDescent="0.35">
      <c r="A459" s="5">
        <f t="shared" si="21"/>
        <v>453</v>
      </c>
      <c r="B459" s="31" t="s">
        <v>586</v>
      </c>
      <c r="C459" s="33" t="s">
        <v>23</v>
      </c>
      <c r="D459" s="6" t="s">
        <v>752</v>
      </c>
      <c r="E459" s="32">
        <v>193425</v>
      </c>
      <c r="F459" s="26"/>
      <c r="G459" s="9"/>
      <c r="H459" s="15">
        <f t="shared" si="22"/>
        <v>0</v>
      </c>
      <c r="I459" s="32">
        <v>171</v>
      </c>
      <c r="J459" s="14">
        <f t="shared" si="23"/>
        <v>0</v>
      </c>
    </row>
    <row r="460" spans="1:10" ht="14.5" x14ac:dyDescent="0.35">
      <c r="A460" s="5">
        <f t="shared" si="21"/>
        <v>454</v>
      </c>
      <c r="B460" s="31" t="s">
        <v>587</v>
      </c>
      <c r="C460" s="31" t="s">
        <v>588</v>
      </c>
      <c r="D460" s="6" t="s">
        <v>876</v>
      </c>
      <c r="E460" s="32">
        <v>7046135782</v>
      </c>
      <c r="F460" s="25"/>
      <c r="G460" s="8"/>
      <c r="H460" s="15">
        <f t="shared" si="22"/>
        <v>0</v>
      </c>
      <c r="I460" s="32">
        <v>93</v>
      </c>
      <c r="J460" s="14">
        <f t="shared" si="23"/>
        <v>0</v>
      </c>
    </row>
    <row r="461" spans="1:10" ht="14.5" x14ac:dyDescent="0.35">
      <c r="A461" s="5">
        <f t="shared" si="21"/>
        <v>455</v>
      </c>
      <c r="B461" s="31" t="s">
        <v>589</v>
      </c>
      <c r="C461" s="31" t="s">
        <v>590</v>
      </c>
      <c r="D461" s="6" t="s">
        <v>924</v>
      </c>
      <c r="E461" s="32">
        <v>7046139585</v>
      </c>
      <c r="F461" s="25"/>
      <c r="G461" s="8"/>
      <c r="H461" s="15">
        <f t="shared" si="22"/>
        <v>0</v>
      </c>
      <c r="I461" s="32">
        <v>64</v>
      </c>
      <c r="J461" s="14">
        <f t="shared" si="23"/>
        <v>0</v>
      </c>
    </row>
    <row r="462" spans="1:10" ht="14.5" x14ac:dyDescent="0.35">
      <c r="A462" s="5">
        <f t="shared" si="21"/>
        <v>456</v>
      </c>
      <c r="B462" s="33" t="s">
        <v>591</v>
      </c>
      <c r="C462" s="33" t="s">
        <v>592</v>
      </c>
      <c r="D462" s="6" t="s">
        <v>814</v>
      </c>
      <c r="E462" s="34">
        <v>2550006334</v>
      </c>
      <c r="F462" s="25"/>
      <c r="G462" s="8"/>
      <c r="H462" s="15">
        <f t="shared" si="22"/>
        <v>0</v>
      </c>
      <c r="I462" s="34">
        <v>102</v>
      </c>
      <c r="J462" s="14">
        <f t="shared" si="23"/>
        <v>0</v>
      </c>
    </row>
    <row r="463" spans="1:10" ht="14.5" x14ac:dyDescent="0.35">
      <c r="A463" s="5">
        <f t="shared" si="21"/>
        <v>457</v>
      </c>
      <c r="B463" s="31" t="s">
        <v>593</v>
      </c>
      <c r="C463" s="31" t="s">
        <v>594</v>
      </c>
      <c r="D463" s="6" t="s">
        <v>925</v>
      </c>
      <c r="E463" s="32">
        <v>6960</v>
      </c>
      <c r="F463" s="26"/>
      <c r="G463" s="9"/>
      <c r="H463" s="15">
        <f t="shared" si="22"/>
        <v>0</v>
      </c>
      <c r="I463" s="32">
        <v>136</v>
      </c>
      <c r="J463" s="14">
        <f t="shared" si="23"/>
        <v>0</v>
      </c>
    </row>
    <row r="464" spans="1:10" s="58" customFormat="1" ht="14.5" x14ac:dyDescent="0.35">
      <c r="A464" s="49">
        <f t="shared" si="21"/>
        <v>458</v>
      </c>
      <c r="B464" s="51" t="s">
        <v>595</v>
      </c>
      <c r="C464" s="51" t="s">
        <v>1040</v>
      </c>
      <c r="D464" s="52" t="s">
        <v>926</v>
      </c>
      <c r="E464" s="59">
        <v>4601</v>
      </c>
      <c r="F464" s="54"/>
      <c r="G464" s="55"/>
      <c r="H464" s="56">
        <f t="shared" si="22"/>
        <v>0</v>
      </c>
      <c r="I464" s="59">
        <v>868</v>
      </c>
      <c r="J464" s="57">
        <f t="shared" si="23"/>
        <v>0</v>
      </c>
    </row>
    <row r="465" spans="1:10" s="58" customFormat="1" ht="14.5" x14ac:dyDescent="0.35">
      <c r="A465" s="49">
        <f t="shared" si="21"/>
        <v>459</v>
      </c>
      <c r="B465" s="50" t="s">
        <v>596</v>
      </c>
      <c r="C465" s="51" t="s">
        <v>1040</v>
      </c>
      <c r="D465" s="52" t="s">
        <v>927</v>
      </c>
      <c r="E465" s="53">
        <v>5003</v>
      </c>
      <c r="F465" s="54"/>
      <c r="G465" s="55"/>
      <c r="H465" s="56">
        <f t="shared" si="22"/>
        <v>0</v>
      </c>
      <c r="I465" s="53">
        <v>190</v>
      </c>
      <c r="J465" s="57">
        <f t="shared" si="23"/>
        <v>0</v>
      </c>
    </row>
    <row r="466" spans="1:10" ht="14.5" x14ac:dyDescent="0.35">
      <c r="A466" s="5">
        <f t="shared" si="21"/>
        <v>460</v>
      </c>
      <c r="B466" s="33" t="s">
        <v>597</v>
      </c>
      <c r="C466" s="33" t="s">
        <v>15</v>
      </c>
      <c r="D466" s="6" t="s">
        <v>928</v>
      </c>
      <c r="E466" s="34">
        <v>11029403</v>
      </c>
      <c r="F466" s="26"/>
      <c r="G466" s="9"/>
      <c r="H466" s="15">
        <f t="shared" si="22"/>
        <v>0</v>
      </c>
      <c r="I466" s="34">
        <v>164</v>
      </c>
      <c r="J466" s="14">
        <f t="shared" si="23"/>
        <v>0</v>
      </c>
    </row>
    <row r="467" spans="1:10" ht="14.5" x14ac:dyDescent="0.35">
      <c r="A467" s="5">
        <f t="shared" si="21"/>
        <v>461</v>
      </c>
      <c r="B467" s="33" t="s">
        <v>598</v>
      </c>
      <c r="C467" s="33" t="s">
        <v>15</v>
      </c>
      <c r="D467" s="6" t="s">
        <v>929</v>
      </c>
      <c r="E467" s="34">
        <v>149898</v>
      </c>
      <c r="F467" s="26"/>
      <c r="G467" s="9"/>
      <c r="H467" s="15">
        <f t="shared" si="22"/>
        <v>0</v>
      </c>
      <c r="I467" s="34">
        <v>175</v>
      </c>
      <c r="J467" s="14">
        <f t="shared" si="23"/>
        <v>0</v>
      </c>
    </row>
    <row r="468" spans="1:10" ht="14.5" x14ac:dyDescent="0.35">
      <c r="A468" s="5">
        <f t="shared" si="21"/>
        <v>462</v>
      </c>
      <c r="B468" s="33" t="s">
        <v>599</v>
      </c>
      <c r="C468" s="33" t="s">
        <v>15</v>
      </c>
      <c r="D468" s="6" t="s">
        <v>858</v>
      </c>
      <c r="E468" s="34">
        <v>11017406</v>
      </c>
      <c r="F468" s="25"/>
      <c r="G468" s="8"/>
      <c r="H468" s="15">
        <f t="shared" si="22"/>
        <v>0</v>
      </c>
      <c r="I468" s="34">
        <v>253</v>
      </c>
      <c r="J468" s="14">
        <f t="shared" si="23"/>
        <v>0</v>
      </c>
    </row>
    <row r="469" spans="1:10" ht="14.5" x14ac:dyDescent="0.35">
      <c r="A469" s="5">
        <f t="shared" si="21"/>
        <v>463</v>
      </c>
      <c r="B469" s="33" t="s">
        <v>600</v>
      </c>
      <c r="C469" s="33" t="s">
        <v>15</v>
      </c>
      <c r="D469" s="6" t="s">
        <v>930</v>
      </c>
      <c r="E469" s="34">
        <v>998019</v>
      </c>
      <c r="F469" s="25"/>
      <c r="G469" s="8"/>
      <c r="H469" s="15">
        <f t="shared" si="22"/>
        <v>0</v>
      </c>
      <c r="I469" s="34">
        <v>81</v>
      </c>
      <c r="J469" s="14">
        <f t="shared" si="23"/>
        <v>0</v>
      </c>
    </row>
    <row r="470" spans="1:10" ht="14.5" x14ac:dyDescent="0.35">
      <c r="A470" s="5">
        <f t="shared" si="21"/>
        <v>464</v>
      </c>
      <c r="B470" s="33" t="s">
        <v>601</v>
      </c>
      <c r="C470" s="33" t="s">
        <v>15</v>
      </c>
      <c r="D470" s="6" t="s">
        <v>931</v>
      </c>
      <c r="E470" s="34">
        <v>11023064</v>
      </c>
      <c r="F470" s="26"/>
      <c r="G470" s="9"/>
      <c r="H470" s="15">
        <f t="shared" si="22"/>
        <v>0</v>
      </c>
      <c r="I470" s="34">
        <v>71</v>
      </c>
      <c r="J470" s="14">
        <f t="shared" si="23"/>
        <v>0</v>
      </c>
    </row>
    <row r="471" spans="1:10" ht="14.5" x14ac:dyDescent="0.35">
      <c r="A471" s="5">
        <f t="shared" si="21"/>
        <v>465</v>
      </c>
      <c r="B471" s="33" t="s">
        <v>602</v>
      </c>
      <c r="C471" s="33" t="s">
        <v>15</v>
      </c>
      <c r="D471" s="6" t="s">
        <v>932</v>
      </c>
      <c r="E471" s="34">
        <v>11010721</v>
      </c>
      <c r="F471" s="25"/>
      <c r="G471" s="8"/>
      <c r="H471" s="15">
        <f t="shared" si="22"/>
        <v>0</v>
      </c>
      <c r="I471" s="34">
        <v>193</v>
      </c>
      <c r="J471" s="14">
        <f t="shared" si="23"/>
        <v>0</v>
      </c>
    </row>
    <row r="472" spans="1:10" ht="14.5" x14ac:dyDescent="0.35">
      <c r="A472" s="5">
        <f t="shared" si="21"/>
        <v>466</v>
      </c>
      <c r="B472" s="33" t="s">
        <v>603</v>
      </c>
      <c r="C472" s="33" t="s">
        <v>15</v>
      </c>
      <c r="D472" s="6" t="s">
        <v>931</v>
      </c>
      <c r="E472" s="34">
        <v>11010724</v>
      </c>
      <c r="F472" s="25"/>
      <c r="G472" s="8"/>
      <c r="H472" s="15">
        <f t="shared" si="22"/>
        <v>0</v>
      </c>
      <c r="I472" s="34">
        <v>343</v>
      </c>
      <c r="J472" s="14">
        <f t="shared" si="23"/>
        <v>0</v>
      </c>
    </row>
    <row r="473" spans="1:10" ht="14.5" x14ac:dyDescent="0.35">
      <c r="A473" s="5">
        <f t="shared" si="21"/>
        <v>467</v>
      </c>
      <c r="B473" s="33" t="s">
        <v>604</v>
      </c>
      <c r="C473" s="33" t="s">
        <v>15</v>
      </c>
      <c r="D473" s="6" t="s">
        <v>717</v>
      </c>
      <c r="E473" s="34">
        <v>7360</v>
      </c>
      <c r="F473" s="25"/>
      <c r="G473" s="8"/>
      <c r="H473" s="15">
        <f t="shared" si="22"/>
        <v>0</v>
      </c>
      <c r="I473" s="34">
        <v>54</v>
      </c>
      <c r="J473" s="14">
        <f t="shared" si="23"/>
        <v>0</v>
      </c>
    </row>
    <row r="474" spans="1:10" ht="14.5" x14ac:dyDescent="0.35">
      <c r="A474" s="5">
        <f t="shared" si="21"/>
        <v>468</v>
      </c>
      <c r="B474" s="33" t="s">
        <v>601</v>
      </c>
      <c r="C474" s="33" t="s">
        <v>15</v>
      </c>
      <c r="D474" s="6" t="s">
        <v>932</v>
      </c>
      <c r="E474" s="34">
        <v>11023062</v>
      </c>
      <c r="F474" s="25"/>
      <c r="G474" s="8"/>
      <c r="H474" s="15">
        <f t="shared" si="22"/>
        <v>0</v>
      </c>
      <c r="I474" s="34">
        <v>120</v>
      </c>
      <c r="J474" s="14">
        <f t="shared" si="23"/>
        <v>0</v>
      </c>
    </row>
    <row r="475" spans="1:10" ht="14.5" x14ac:dyDescent="0.35">
      <c r="A475" s="5">
        <f t="shared" si="21"/>
        <v>469</v>
      </c>
      <c r="B475" s="33" t="s">
        <v>605</v>
      </c>
      <c r="C475" s="33" t="s">
        <v>606</v>
      </c>
      <c r="D475" s="6" t="s">
        <v>763</v>
      </c>
      <c r="E475" s="34">
        <v>74541</v>
      </c>
      <c r="F475" s="25"/>
      <c r="G475" s="8"/>
      <c r="H475" s="15">
        <f t="shared" si="22"/>
        <v>0</v>
      </c>
      <c r="I475" s="34">
        <v>388</v>
      </c>
      <c r="J475" s="14">
        <f t="shared" si="23"/>
        <v>0</v>
      </c>
    </row>
    <row r="476" spans="1:10" ht="14.5" x14ac:dyDescent="0.35">
      <c r="A476" s="5">
        <f t="shared" si="21"/>
        <v>470</v>
      </c>
      <c r="B476" s="33" t="s">
        <v>607</v>
      </c>
      <c r="C476" s="33" t="s">
        <v>608</v>
      </c>
      <c r="D476" s="6" t="s">
        <v>763</v>
      </c>
      <c r="E476" s="34" t="s">
        <v>1015</v>
      </c>
      <c r="F476" s="26"/>
      <c r="G476" s="9"/>
      <c r="H476" s="15">
        <f t="shared" si="22"/>
        <v>0</v>
      </c>
      <c r="I476" s="34">
        <v>75</v>
      </c>
      <c r="J476" s="14">
        <f t="shared" si="23"/>
        <v>0</v>
      </c>
    </row>
    <row r="477" spans="1:10" ht="14.5" x14ac:dyDescent="0.35">
      <c r="A477" s="5">
        <f t="shared" si="21"/>
        <v>471</v>
      </c>
      <c r="B477" s="33" t="s">
        <v>609</v>
      </c>
      <c r="C477" s="33" t="s">
        <v>610</v>
      </c>
      <c r="D477" s="6" t="s">
        <v>933</v>
      </c>
      <c r="E477" s="34">
        <v>30606</v>
      </c>
      <c r="F477" s="26"/>
      <c r="G477" s="9"/>
      <c r="H477" s="15">
        <f t="shared" si="22"/>
        <v>0</v>
      </c>
      <c r="I477" s="34">
        <v>640</v>
      </c>
      <c r="J477" s="14">
        <f t="shared" si="23"/>
        <v>0</v>
      </c>
    </row>
    <row r="478" spans="1:10" ht="14.5" x14ac:dyDescent="0.35">
      <c r="A478" s="5">
        <f t="shared" si="21"/>
        <v>472</v>
      </c>
      <c r="B478" s="33" t="s">
        <v>611</v>
      </c>
      <c r="C478" s="33" t="s">
        <v>610</v>
      </c>
      <c r="D478" s="6" t="s">
        <v>934</v>
      </c>
      <c r="E478" s="34">
        <v>10780</v>
      </c>
      <c r="F478" s="26"/>
      <c r="G478" s="9"/>
      <c r="H478" s="15">
        <f t="shared" si="22"/>
        <v>0</v>
      </c>
      <c r="I478" s="34">
        <v>214</v>
      </c>
      <c r="J478" s="14">
        <f t="shared" si="23"/>
        <v>0</v>
      </c>
    </row>
    <row r="479" spans="1:10" ht="14.5" x14ac:dyDescent="0.35">
      <c r="A479" s="5">
        <f t="shared" si="21"/>
        <v>473</v>
      </c>
      <c r="B479" s="33" t="s">
        <v>612</v>
      </c>
      <c r="C479" s="33" t="s">
        <v>610</v>
      </c>
      <c r="D479" s="6" t="s">
        <v>935</v>
      </c>
      <c r="E479" s="34">
        <v>10784</v>
      </c>
      <c r="F479" s="26"/>
      <c r="G479" s="9"/>
      <c r="H479" s="15">
        <f t="shared" si="22"/>
        <v>0</v>
      </c>
      <c r="I479" s="34">
        <v>3621</v>
      </c>
      <c r="J479" s="14">
        <f t="shared" si="23"/>
        <v>0</v>
      </c>
    </row>
    <row r="480" spans="1:10" ht="14.5" x14ac:dyDescent="0.35">
      <c r="A480" s="5">
        <f t="shared" si="21"/>
        <v>474</v>
      </c>
      <c r="B480" s="33" t="s">
        <v>613</v>
      </c>
      <c r="C480" s="33" t="s">
        <v>610</v>
      </c>
      <c r="D480" s="6" t="s">
        <v>936</v>
      </c>
      <c r="E480" s="34">
        <v>50038</v>
      </c>
      <c r="F480" s="26"/>
      <c r="G480" s="9"/>
      <c r="H480" s="15">
        <f t="shared" si="22"/>
        <v>0</v>
      </c>
      <c r="I480" s="34">
        <v>1061</v>
      </c>
      <c r="J480" s="14">
        <f t="shared" si="23"/>
        <v>0</v>
      </c>
    </row>
    <row r="481" spans="1:10" ht="14.5" x14ac:dyDescent="0.35">
      <c r="A481" s="5">
        <f t="shared" si="21"/>
        <v>475</v>
      </c>
      <c r="B481" s="33" t="s">
        <v>614</v>
      </c>
      <c r="C481" s="33" t="s">
        <v>610</v>
      </c>
      <c r="D481" s="6" t="s">
        <v>785</v>
      </c>
      <c r="E481" s="34">
        <v>10030</v>
      </c>
      <c r="F481" s="26"/>
      <c r="G481" s="9"/>
      <c r="H481" s="15">
        <f t="shared" si="22"/>
        <v>0</v>
      </c>
      <c r="I481" s="34">
        <v>114</v>
      </c>
      <c r="J481" s="14">
        <f t="shared" si="23"/>
        <v>0</v>
      </c>
    </row>
    <row r="482" spans="1:10" ht="14.5" x14ac:dyDescent="0.35">
      <c r="A482" s="5">
        <f t="shared" si="21"/>
        <v>476</v>
      </c>
      <c r="B482" s="31" t="s">
        <v>615</v>
      </c>
      <c r="C482" s="33" t="s">
        <v>610</v>
      </c>
      <c r="D482" s="6" t="s">
        <v>937</v>
      </c>
      <c r="E482" s="32">
        <v>30129</v>
      </c>
      <c r="F482" s="26"/>
      <c r="G482" s="9"/>
      <c r="H482" s="15">
        <f t="shared" si="22"/>
        <v>0</v>
      </c>
      <c r="I482" s="32">
        <v>70</v>
      </c>
      <c r="J482" s="14">
        <f t="shared" si="23"/>
        <v>0</v>
      </c>
    </row>
    <row r="483" spans="1:10" ht="14.5" x14ac:dyDescent="0.35">
      <c r="A483" s="5">
        <f t="shared" si="21"/>
        <v>477</v>
      </c>
      <c r="B483" s="33" t="s">
        <v>616</v>
      </c>
      <c r="C483" s="33" t="s">
        <v>617</v>
      </c>
      <c r="D483" s="6" t="s">
        <v>938</v>
      </c>
      <c r="E483" s="34" t="s">
        <v>1016</v>
      </c>
      <c r="F483" s="26"/>
      <c r="G483" s="9"/>
      <c r="H483" s="15">
        <f t="shared" si="22"/>
        <v>0</v>
      </c>
      <c r="I483" s="34">
        <v>388</v>
      </c>
      <c r="J483" s="14">
        <f t="shared" si="23"/>
        <v>0</v>
      </c>
    </row>
    <row r="484" spans="1:10" ht="14.5" x14ac:dyDescent="0.35">
      <c r="A484" s="5">
        <f t="shared" si="21"/>
        <v>478</v>
      </c>
      <c r="B484" s="33" t="s">
        <v>618</v>
      </c>
      <c r="C484" s="33" t="s">
        <v>617</v>
      </c>
      <c r="D484" s="6" t="s">
        <v>938</v>
      </c>
      <c r="E484" s="34" t="s">
        <v>1017</v>
      </c>
      <c r="F484" s="26"/>
      <c r="G484" s="9"/>
      <c r="H484" s="15">
        <f t="shared" si="22"/>
        <v>0</v>
      </c>
      <c r="I484" s="34">
        <v>383</v>
      </c>
      <c r="J484" s="14">
        <f t="shared" si="23"/>
        <v>0</v>
      </c>
    </row>
    <row r="485" spans="1:10" ht="14.5" x14ac:dyDescent="0.35">
      <c r="A485" s="5">
        <f t="shared" si="21"/>
        <v>479</v>
      </c>
      <c r="B485" s="33" t="s">
        <v>619</v>
      </c>
      <c r="C485" s="33" t="s">
        <v>620</v>
      </c>
      <c r="D485" s="6" t="s">
        <v>732</v>
      </c>
      <c r="E485" s="34">
        <v>10030</v>
      </c>
      <c r="F485" s="27"/>
      <c r="G485" s="10"/>
      <c r="H485" s="15">
        <f t="shared" si="22"/>
        <v>0</v>
      </c>
      <c r="I485" s="34">
        <v>211</v>
      </c>
      <c r="J485" s="14">
        <f t="shared" si="23"/>
        <v>0</v>
      </c>
    </row>
    <row r="486" spans="1:10" ht="14.5" x14ac:dyDescent="0.35">
      <c r="A486" s="5">
        <f t="shared" si="21"/>
        <v>480</v>
      </c>
      <c r="B486" s="33" t="s">
        <v>621</v>
      </c>
      <c r="C486" s="33" t="s">
        <v>620</v>
      </c>
      <c r="D486" s="6" t="s">
        <v>732</v>
      </c>
      <c r="E486" s="34">
        <v>10100</v>
      </c>
      <c r="F486" s="25"/>
      <c r="G486" s="8"/>
      <c r="H486" s="15">
        <f t="shared" si="22"/>
        <v>0</v>
      </c>
      <c r="I486" s="34">
        <v>162</v>
      </c>
      <c r="J486" s="14">
        <f t="shared" si="23"/>
        <v>0</v>
      </c>
    </row>
    <row r="487" spans="1:10" ht="14.5" x14ac:dyDescent="0.35">
      <c r="A487" s="5">
        <f t="shared" si="21"/>
        <v>481</v>
      </c>
      <c r="B487" s="33" t="s">
        <v>622</v>
      </c>
      <c r="C487" s="33" t="s">
        <v>620</v>
      </c>
      <c r="D487" s="6" t="s">
        <v>732</v>
      </c>
      <c r="E487" s="34">
        <v>16707</v>
      </c>
      <c r="F487" s="25"/>
      <c r="G487" s="8"/>
      <c r="H487" s="15">
        <f t="shared" si="22"/>
        <v>0</v>
      </c>
      <c r="I487" s="34">
        <v>153</v>
      </c>
      <c r="J487" s="14">
        <f t="shared" si="23"/>
        <v>0</v>
      </c>
    </row>
    <row r="488" spans="1:10" ht="14.5" x14ac:dyDescent="0.35">
      <c r="A488" s="5">
        <f t="shared" si="21"/>
        <v>482</v>
      </c>
      <c r="B488" s="33" t="s">
        <v>623</v>
      </c>
      <c r="C488" s="33" t="s">
        <v>624</v>
      </c>
      <c r="D488" s="6" t="s">
        <v>939</v>
      </c>
      <c r="E488" s="34">
        <v>1221977</v>
      </c>
      <c r="F488" s="25"/>
      <c r="G488" s="8"/>
      <c r="H488" s="15">
        <f t="shared" si="22"/>
        <v>0</v>
      </c>
      <c r="I488" s="34">
        <v>393</v>
      </c>
      <c r="J488" s="14">
        <f t="shared" si="23"/>
        <v>0</v>
      </c>
    </row>
    <row r="489" spans="1:10" s="58" customFormat="1" ht="14.5" x14ac:dyDescent="0.25">
      <c r="A489" s="49">
        <f t="shared" si="21"/>
        <v>483</v>
      </c>
      <c r="B489" s="65" t="s">
        <v>1035</v>
      </c>
      <c r="C489" s="65"/>
      <c r="D489" s="52"/>
      <c r="E489" s="66"/>
      <c r="F489" s="54"/>
      <c r="G489" s="55"/>
      <c r="H489" s="56">
        <f t="shared" si="22"/>
        <v>0</v>
      </c>
      <c r="I489" s="66"/>
      <c r="J489" s="57">
        <f t="shared" si="23"/>
        <v>0</v>
      </c>
    </row>
    <row r="490" spans="1:10" ht="14.5" x14ac:dyDescent="0.35">
      <c r="A490" s="5">
        <f t="shared" si="21"/>
        <v>484</v>
      </c>
      <c r="B490" s="33" t="s">
        <v>625</v>
      </c>
      <c r="C490" s="33" t="s">
        <v>626</v>
      </c>
      <c r="D490" s="6" t="s">
        <v>763</v>
      </c>
      <c r="E490" s="34">
        <v>412027</v>
      </c>
      <c r="F490" s="25"/>
      <c r="G490" s="8"/>
      <c r="H490" s="15">
        <f t="shared" si="22"/>
        <v>0</v>
      </c>
      <c r="I490" s="34">
        <v>450</v>
      </c>
      <c r="J490" s="14">
        <f t="shared" si="23"/>
        <v>0</v>
      </c>
    </row>
    <row r="491" spans="1:10" ht="14.5" x14ac:dyDescent="0.35">
      <c r="A491" s="5">
        <f t="shared" si="21"/>
        <v>485</v>
      </c>
      <c r="B491" s="31" t="s">
        <v>627</v>
      </c>
      <c r="C491" s="33" t="s">
        <v>626</v>
      </c>
      <c r="D491" s="6" t="s">
        <v>743</v>
      </c>
      <c r="E491" s="32">
        <v>410337</v>
      </c>
      <c r="F491" s="25"/>
      <c r="G491" s="8"/>
      <c r="H491" s="15">
        <f t="shared" si="22"/>
        <v>0</v>
      </c>
      <c r="I491" s="32">
        <v>122</v>
      </c>
      <c r="J491" s="14">
        <f t="shared" si="23"/>
        <v>0</v>
      </c>
    </row>
    <row r="492" spans="1:10" ht="14.5" x14ac:dyDescent="0.35">
      <c r="A492" s="5">
        <f t="shared" si="21"/>
        <v>486</v>
      </c>
      <c r="B492" s="33" t="s">
        <v>628</v>
      </c>
      <c r="C492" s="33" t="s">
        <v>629</v>
      </c>
      <c r="D492" s="6" t="s">
        <v>940</v>
      </c>
      <c r="E492" s="34">
        <v>75715</v>
      </c>
      <c r="F492" s="25"/>
      <c r="G492" s="8"/>
      <c r="H492" s="15">
        <f t="shared" si="22"/>
        <v>0</v>
      </c>
      <c r="I492" s="34">
        <v>350</v>
      </c>
      <c r="J492" s="14">
        <f t="shared" si="23"/>
        <v>0</v>
      </c>
    </row>
    <row r="493" spans="1:10" ht="14.5" x14ac:dyDescent="0.35">
      <c r="A493" s="5">
        <f t="shared" si="21"/>
        <v>487</v>
      </c>
      <c r="B493" s="33" t="s">
        <v>630</v>
      </c>
      <c r="C493" s="33" t="s">
        <v>629</v>
      </c>
      <c r="D493" s="6" t="s">
        <v>940</v>
      </c>
      <c r="E493" s="34">
        <v>75717</v>
      </c>
      <c r="F493" s="25"/>
      <c r="G493" s="8"/>
      <c r="H493" s="15">
        <f t="shared" si="22"/>
        <v>0</v>
      </c>
      <c r="I493" s="34">
        <v>208</v>
      </c>
      <c r="J493" s="14">
        <f t="shared" si="23"/>
        <v>0</v>
      </c>
    </row>
    <row r="494" spans="1:10" ht="14.5" x14ac:dyDescent="0.35">
      <c r="A494" s="5">
        <f t="shared" si="21"/>
        <v>488</v>
      </c>
      <c r="B494" s="33" t="s">
        <v>631</v>
      </c>
      <c r="C494" s="33" t="s">
        <v>30</v>
      </c>
      <c r="D494" s="6" t="s">
        <v>707</v>
      </c>
      <c r="E494" s="34" t="s">
        <v>1018</v>
      </c>
      <c r="F494" s="25"/>
      <c r="G494" s="8"/>
      <c r="H494" s="15">
        <f t="shared" si="22"/>
        <v>0</v>
      </c>
      <c r="I494" s="34">
        <v>326</v>
      </c>
      <c r="J494" s="14">
        <f t="shared" si="23"/>
        <v>0</v>
      </c>
    </row>
    <row r="495" spans="1:10" ht="14.5" x14ac:dyDescent="0.35">
      <c r="A495" s="5">
        <f t="shared" si="21"/>
        <v>489</v>
      </c>
      <c r="B495" s="33" t="s">
        <v>632</v>
      </c>
      <c r="C495" s="33" t="s">
        <v>30</v>
      </c>
      <c r="D495" s="6" t="s">
        <v>941</v>
      </c>
      <c r="E495" s="34" t="s">
        <v>1019</v>
      </c>
      <c r="F495" s="25"/>
      <c r="G495" s="8"/>
      <c r="H495" s="15">
        <f t="shared" si="22"/>
        <v>0</v>
      </c>
      <c r="I495" s="34">
        <v>180</v>
      </c>
      <c r="J495" s="14">
        <f t="shared" si="23"/>
        <v>0</v>
      </c>
    </row>
    <row r="496" spans="1:10" ht="14.5" x14ac:dyDescent="0.35">
      <c r="A496" s="5">
        <f t="shared" si="21"/>
        <v>490</v>
      </c>
      <c r="B496" s="31" t="s">
        <v>633</v>
      </c>
      <c r="C496" s="33" t="s">
        <v>30</v>
      </c>
      <c r="D496" s="6" t="s">
        <v>942</v>
      </c>
      <c r="E496" s="32" t="s">
        <v>1020</v>
      </c>
      <c r="F496" s="26"/>
      <c r="G496" s="9"/>
      <c r="H496" s="15">
        <f t="shared" si="22"/>
        <v>0</v>
      </c>
      <c r="I496" s="32">
        <v>37</v>
      </c>
      <c r="J496" s="14">
        <f t="shared" si="23"/>
        <v>0</v>
      </c>
    </row>
    <row r="497" spans="1:10" ht="14.5" x14ac:dyDescent="0.35">
      <c r="A497" s="5">
        <f t="shared" si="21"/>
        <v>491</v>
      </c>
      <c r="B497" s="31" t="s">
        <v>634</v>
      </c>
      <c r="C497" s="33" t="s">
        <v>30</v>
      </c>
      <c r="D497" s="6" t="s">
        <v>707</v>
      </c>
      <c r="E497" s="32" t="s">
        <v>1021</v>
      </c>
      <c r="F497" s="25"/>
      <c r="G497" s="8"/>
      <c r="H497" s="15">
        <f t="shared" si="22"/>
        <v>0</v>
      </c>
      <c r="I497" s="32">
        <v>1320</v>
      </c>
      <c r="J497" s="14">
        <f t="shared" si="23"/>
        <v>0</v>
      </c>
    </row>
    <row r="498" spans="1:10" ht="14.5" x14ac:dyDescent="0.35">
      <c r="A498" s="5">
        <f t="shared" si="21"/>
        <v>492</v>
      </c>
      <c r="B498" s="31" t="s">
        <v>635</v>
      </c>
      <c r="C498" s="33" t="s">
        <v>30</v>
      </c>
      <c r="D498" s="6" t="s">
        <v>717</v>
      </c>
      <c r="E498" s="32" t="s">
        <v>1022</v>
      </c>
      <c r="F498" s="26"/>
      <c r="G498" s="9"/>
      <c r="H498" s="15">
        <f t="shared" si="22"/>
        <v>0</v>
      </c>
      <c r="I498" s="32">
        <v>472</v>
      </c>
      <c r="J498" s="14">
        <f t="shared" si="23"/>
        <v>0</v>
      </c>
    </row>
    <row r="499" spans="1:10" ht="14.5" x14ac:dyDescent="0.35">
      <c r="A499" s="5">
        <f t="shared" si="21"/>
        <v>493</v>
      </c>
      <c r="B499" s="31" t="s">
        <v>636</v>
      </c>
      <c r="C499" s="33" t="s">
        <v>30</v>
      </c>
      <c r="D499" s="6" t="s">
        <v>839</v>
      </c>
      <c r="E499" s="32" t="s">
        <v>1023</v>
      </c>
      <c r="F499" s="25"/>
      <c r="G499" s="8"/>
      <c r="H499" s="15">
        <f t="shared" si="22"/>
        <v>0</v>
      </c>
      <c r="I499" s="32">
        <v>164</v>
      </c>
      <c r="J499" s="14">
        <f t="shared" si="23"/>
        <v>0</v>
      </c>
    </row>
    <row r="500" spans="1:10" ht="14.5" x14ac:dyDescent="0.35">
      <c r="A500" s="5">
        <f t="shared" si="21"/>
        <v>494</v>
      </c>
      <c r="B500" s="31" t="s">
        <v>637</v>
      </c>
      <c r="C500" s="33" t="s">
        <v>30</v>
      </c>
      <c r="D500" s="6" t="s">
        <v>943</v>
      </c>
      <c r="E500" s="32" t="s">
        <v>1024</v>
      </c>
      <c r="F500" s="25"/>
      <c r="G500" s="8"/>
      <c r="H500" s="15">
        <f t="shared" si="22"/>
        <v>0</v>
      </c>
      <c r="I500" s="32">
        <v>184</v>
      </c>
      <c r="J500" s="14">
        <f t="shared" si="23"/>
        <v>0</v>
      </c>
    </row>
    <row r="501" spans="1:10" ht="14.5" x14ac:dyDescent="0.35">
      <c r="A501" s="5">
        <f t="shared" si="21"/>
        <v>495</v>
      </c>
      <c r="B501" s="31" t="s">
        <v>638</v>
      </c>
      <c r="C501" s="33" t="s">
        <v>30</v>
      </c>
      <c r="D501" s="6" t="s">
        <v>944</v>
      </c>
      <c r="E501" s="32" t="s">
        <v>1025</v>
      </c>
      <c r="F501" s="25"/>
      <c r="G501" s="8"/>
      <c r="H501" s="15">
        <f t="shared" si="22"/>
        <v>0</v>
      </c>
      <c r="I501" s="32">
        <v>169</v>
      </c>
      <c r="J501" s="14">
        <f t="shared" si="23"/>
        <v>0</v>
      </c>
    </row>
    <row r="502" spans="1:10" ht="14.5" x14ac:dyDescent="0.35">
      <c r="A502" s="5">
        <f t="shared" si="21"/>
        <v>496</v>
      </c>
      <c r="B502" s="31" t="s">
        <v>639</v>
      </c>
      <c r="C502" s="33" t="s">
        <v>30</v>
      </c>
      <c r="D502" s="6" t="s">
        <v>707</v>
      </c>
      <c r="E502" s="32" t="s">
        <v>1026</v>
      </c>
      <c r="F502" s="25"/>
      <c r="G502" s="8"/>
      <c r="H502" s="15">
        <f t="shared" si="22"/>
        <v>0</v>
      </c>
      <c r="I502" s="32">
        <v>123</v>
      </c>
      <c r="J502" s="14">
        <f t="shared" si="23"/>
        <v>0</v>
      </c>
    </row>
    <row r="503" spans="1:10" ht="14.5" x14ac:dyDescent="0.35">
      <c r="A503" s="5">
        <f t="shared" si="21"/>
        <v>497</v>
      </c>
      <c r="B503" s="31" t="s">
        <v>640</v>
      </c>
      <c r="C503" s="33" t="s">
        <v>30</v>
      </c>
      <c r="D503" s="6" t="s">
        <v>945</v>
      </c>
      <c r="E503" s="32" t="s">
        <v>1027</v>
      </c>
      <c r="F503" s="25"/>
      <c r="G503" s="8"/>
      <c r="H503" s="15">
        <f t="shared" si="22"/>
        <v>0</v>
      </c>
      <c r="I503" s="32">
        <v>134</v>
      </c>
      <c r="J503" s="14">
        <f t="shared" si="23"/>
        <v>0</v>
      </c>
    </row>
    <row r="504" spans="1:10" ht="14.5" x14ac:dyDescent="0.35">
      <c r="A504" s="5">
        <f t="shared" si="21"/>
        <v>498</v>
      </c>
      <c r="B504" s="31" t="s">
        <v>641</v>
      </c>
      <c r="C504" s="33" t="s">
        <v>30</v>
      </c>
      <c r="D504" s="6" t="s">
        <v>760</v>
      </c>
      <c r="E504" s="32" t="s">
        <v>1028</v>
      </c>
      <c r="F504" s="26"/>
      <c r="G504" s="9"/>
      <c r="H504" s="15">
        <f t="shared" si="22"/>
        <v>0</v>
      </c>
      <c r="I504" s="32">
        <v>50</v>
      </c>
      <c r="J504" s="14">
        <f t="shared" si="23"/>
        <v>0</v>
      </c>
    </row>
    <row r="505" spans="1:10" ht="14.5" x14ac:dyDescent="0.35">
      <c r="A505" s="5">
        <f t="shared" si="21"/>
        <v>499</v>
      </c>
      <c r="B505" s="33" t="s">
        <v>642</v>
      </c>
      <c r="C505" s="33" t="s">
        <v>643</v>
      </c>
      <c r="D505" s="6" t="s">
        <v>946</v>
      </c>
      <c r="E505" s="34">
        <v>81000</v>
      </c>
      <c r="F505" s="25"/>
      <c r="G505" s="8"/>
      <c r="H505" s="15">
        <f t="shared" si="22"/>
        <v>0</v>
      </c>
      <c r="I505" s="34">
        <v>249</v>
      </c>
      <c r="J505" s="14">
        <f t="shared" si="23"/>
        <v>0</v>
      </c>
    </row>
    <row r="506" spans="1:10" ht="14.5" x14ac:dyDescent="0.35">
      <c r="A506" s="5">
        <f t="shared" si="21"/>
        <v>500</v>
      </c>
      <c r="B506" s="33" t="s">
        <v>644</v>
      </c>
      <c r="C506" s="33" t="s">
        <v>645</v>
      </c>
      <c r="D506" s="6" t="s">
        <v>947</v>
      </c>
      <c r="E506" s="34">
        <v>3008</v>
      </c>
      <c r="F506" s="25"/>
      <c r="G506" s="8"/>
      <c r="H506" s="15">
        <f t="shared" si="22"/>
        <v>0</v>
      </c>
      <c r="I506" s="34">
        <v>527</v>
      </c>
      <c r="J506" s="14">
        <f t="shared" si="23"/>
        <v>0</v>
      </c>
    </row>
    <row r="507" spans="1:10" ht="14.5" x14ac:dyDescent="0.35">
      <c r="A507" s="5">
        <f t="shared" si="21"/>
        <v>501</v>
      </c>
      <c r="B507" s="33" t="s">
        <v>646</v>
      </c>
      <c r="C507" s="33" t="s">
        <v>645</v>
      </c>
      <c r="D507" s="6" t="s">
        <v>707</v>
      </c>
      <c r="E507" s="34">
        <v>8715</v>
      </c>
      <c r="F507" s="25"/>
      <c r="G507" s="8"/>
      <c r="H507" s="15">
        <f t="shared" si="22"/>
        <v>0</v>
      </c>
      <c r="I507" s="34">
        <v>252</v>
      </c>
      <c r="J507" s="14">
        <f t="shared" si="23"/>
        <v>0</v>
      </c>
    </row>
    <row r="508" spans="1:10" s="58" customFormat="1" ht="14.5" x14ac:dyDescent="0.35">
      <c r="A508" s="49">
        <f t="shared" si="21"/>
        <v>502</v>
      </c>
      <c r="B508" s="51" t="s">
        <v>647</v>
      </c>
      <c r="C508" s="51" t="s">
        <v>1041</v>
      </c>
      <c r="D508" s="52" t="s">
        <v>724</v>
      </c>
      <c r="E508" s="59" t="s">
        <v>1029</v>
      </c>
      <c r="F508" s="60"/>
      <c r="G508" s="61"/>
      <c r="H508" s="56">
        <f t="shared" si="22"/>
        <v>0</v>
      </c>
      <c r="I508" s="59">
        <v>411</v>
      </c>
      <c r="J508" s="57">
        <f t="shared" si="23"/>
        <v>0</v>
      </c>
    </row>
    <row r="509" spans="1:10" ht="14.5" x14ac:dyDescent="0.35">
      <c r="A509" s="5">
        <f t="shared" si="21"/>
        <v>503</v>
      </c>
      <c r="B509" s="31" t="s">
        <v>648</v>
      </c>
      <c r="C509" s="33" t="s">
        <v>645</v>
      </c>
      <c r="D509" s="6" t="s">
        <v>947</v>
      </c>
      <c r="E509" s="32">
        <v>2004</v>
      </c>
      <c r="F509" s="25"/>
      <c r="G509" s="8"/>
      <c r="H509" s="15">
        <f t="shared" si="22"/>
        <v>0</v>
      </c>
      <c r="I509" s="32">
        <v>113</v>
      </c>
      <c r="J509" s="14">
        <f t="shared" si="23"/>
        <v>0</v>
      </c>
    </row>
    <row r="510" spans="1:10" ht="14.5" x14ac:dyDescent="0.35">
      <c r="A510" s="5">
        <f t="shared" si="21"/>
        <v>504</v>
      </c>
      <c r="B510" s="31" t="s">
        <v>649</v>
      </c>
      <c r="C510" s="33" t="s">
        <v>645</v>
      </c>
      <c r="D510" s="6" t="s">
        <v>724</v>
      </c>
      <c r="E510" s="32">
        <v>12111</v>
      </c>
      <c r="F510" s="25"/>
      <c r="G510" s="8"/>
      <c r="H510" s="15">
        <f t="shared" si="22"/>
        <v>0</v>
      </c>
      <c r="I510" s="32">
        <v>428</v>
      </c>
      <c r="J510" s="14">
        <f t="shared" si="23"/>
        <v>0</v>
      </c>
    </row>
    <row r="511" spans="1:10" ht="14.5" x14ac:dyDescent="0.35">
      <c r="A511" s="5">
        <f t="shared" si="21"/>
        <v>505</v>
      </c>
      <c r="B511" s="33" t="s">
        <v>650</v>
      </c>
      <c r="C511" s="33" t="s">
        <v>32</v>
      </c>
      <c r="D511" s="6" t="s">
        <v>948</v>
      </c>
      <c r="E511" s="34">
        <v>17021</v>
      </c>
      <c r="F511" s="25"/>
      <c r="G511" s="8"/>
      <c r="H511" s="15">
        <f t="shared" si="22"/>
        <v>0</v>
      </c>
      <c r="I511" s="34">
        <v>214</v>
      </c>
      <c r="J511" s="14">
        <f t="shared" si="23"/>
        <v>0</v>
      </c>
    </row>
    <row r="512" spans="1:10" ht="14.5" x14ac:dyDescent="0.35">
      <c r="A512" s="5">
        <f t="shared" si="21"/>
        <v>506</v>
      </c>
      <c r="B512" s="31" t="s">
        <v>651</v>
      </c>
      <c r="C512" s="31" t="s">
        <v>652</v>
      </c>
      <c r="D512" s="6" t="s">
        <v>738</v>
      </c>
      <c r="E512" s="32" t="s">
        <v>1030</v>
      </c>
      <c r="F512" s="26"/>
      <c r="G512" s="9"/>
      <c r="H512" s="15">
        <f t="shared" si="22"/>
        <v>0</v>
      </c>
      <c r="I512" s="32">
        <v>139</v>
      </c>
      <c r="J512" s="14">
        <f t="shared" si="23"/>
        <v>0</v>
      </c>
    </row>
    <row r="513" spans="1:10" ht="14.5" x14ac:dyDescent="0.35">
      <c r="A513" s="5">
        <f t="shared" si="21"/>
        <v>507</v>
      </c>
      <c r="B513" s="31" t="s">
        <v>653</v>
      </c>
      <c r="C513" s="31" t="s">
        <v>654</v>
      </c>
      <c r="D513" s="6" t="s">
        <v>949</v>
      </c>
      <c r="E513" s="32" t="s">
        <v>1031</v>
      </c>
      <c r="F513" s="26"/>
      <c r="G513" s="9"/>
      <c r="H513" s="15">
        <f t="shared" si="22"/>
        <v>0</v>
      </c>
      <c r="I513" s="32">
        <v>209</v>
      </c>
      <c r="J513" s="14">
        <f t="shared" si="23"/>
        <v>0</v>
      </c>
    </row>
    <row r="514" spans="1:10" ht="14.5" x14ac:dyDescent="0.35">
      <c r="A514" s="5">
        <f t="shared" si="21"/>
        <v>508</v>
      </c>
      <c r="B514" s="31" t="s">
        <v>655</v>
      </c>
      <c r="C514" s="31" t="s">
        <v>656</v>
      </c>
      <c r="D514" s="6" t="s">
        <v>765</v>
      </c>
      <c r="E514" s="32" t="s">
        <v>1032</v>
      </c>
      <c r="F514" s="26"/>
      <c r="G514" s="9"/>
      <c r="H514" s="15">
        <f t="shared" si="22"/>
        <v>0</v>
      </c>
      <c r="I514" s="32">
        <v>165</v>
      </c>
      <c r="J514" s="14">
        <f t="shared" si="23"/>
        <v>0</v>
      </c>
    </row>
    <row r="515" spans="1:10" ht="14.5" x14ac:dyDescent="0.35">
      <c r="A515" s="5">
        <f t="shared" si="21"/>
        <v>509</v>
      </c>
      <c r="B515" s="31" t="s">
        <v>657</v>
      </c>
      <c r="C515" s="31" t="s">
        <v>658</v>
      </c>
      <c r="D515" s="6" t="s">
        <v>950</v>
      </c>
      <c r="E515" s="32">
        <v>7849</v>
      </c>
      <c r="F515" s="26"/>
      <c r="G515" s="9"/>
      <c r="H515" s="15">
        <f t="shared" si="22"/>
        <v>0</v>
      </c>
      <c r="I515" s="32">
        <v>384</v>
      </c>
      <c r="J515" s="14">
        <f t="shared" si="23"/>
        <v>0</v>
      </c>
    </row>
    <row r="516" spans="1:10" ht="14.5" x14ac:dyDescent="0.35">
      <c r="A516" s="5">
        <f t="shared" si="21"/>
        <v>510</v>
      </c>
      <c r="B516" s="31" t="s">
        <v>659</v>
      </c>
      <c r="C516" s="31" t="s">
        <v>660</v>
      </c>
      <c r="D516" s="6" t="s">
        <v>951</v>
      </c>
      <c r="E516" s="32">
        <v>62502</v>
      </c>
      <c r="F516" s="25"/>
      <c r="G516" s="8"/>
      <c r="H516" s="15">
        <f t="shared" si="22"/>
        <v>0</v>
      </c>
      <c r="I516" s="32">
        <v>387</v>
      </c>
      <c r="J516" s="14">
        <f t="shared" si="23"/>
        <v>0</v>
      </c>
    </row>
    <row r="517" spans="1:10" ht="14.5" x14ac:dyDescent="0.35">
      <c r="A517" s="5">
        <f t="shared" si="21"/>
        <v>511</v>
      </c>
      <c r="B517" s="31" t="s">
        <v>661</v>
      </c>
      <c r="C517" s="31" t="s">
        <v>662</v>
      </c>
      <c r="D517" s="6" t="s">
        <v>743</v>
      </c>
      <c r="E517" s="32">
        <v>15354</v>
      </c>
      <c r="F517" s="26"/>
      <c r="G517" s="9"/>
      <c r="H517" s="15">
        <f t="shared" si="22"/>
        <v>0</v>
      </c>
      <c r="I517" s="32">
        <v>408</v>
      </c>
      <c r="J517" s="14">
        <f t="shared" si="23"/>
        <v>0</v>
      </c>
    </row>
    <row r="518" spans="1:10" ht="14.5" x14ac:dyDescent="0.35">
      <c r="A518" s="5">
        <f t="shared" si="21"/>
        <v>512</v>
      </c>
      <c r="B518" s="31" t="s">
        <v>661</v>
      </c>
      <c r="C518" s="31" t="s">
        <v>662</v>
      </c>
      <c r="D518" s="6" t="s">
        <v>932</v>
      </c>
      <c r="E518" s="32">
        <v>16785</v>
      </c>
      <c r="F518" s="26"/>
      <c r="G518" s="9"/>
      <c r="H518" s="15">
        <f t="shared" si="22"/>
        <v>0</v>
      </c>
      <c r="I518" s="32">
        <v>552</v>
      </c>
      <c r="J518" s="14">
        <f t="shared" si="23"/>
        <v>0</v>
      </c>
    </row>
    <row r="519" spans="1:10" ht="14.5" x14ac:dyDescent="0.35">
      <c r="A519" s="5">
        <f t="shared" ref="A519:A548" si="24">ROW(519:519)-6</f>
        <v>513</v>
      </c>
      <c r="B519" s="31" t="s">
        <v>661</v>
      </c>
      <c r="C519" s="31" t="s">
        <v>662</v>
      </c>
      <c r="D519" s="6" t="s">
        <v>952</v>
      </c>
      <c r="E519" s="32">
        <v>16783</v>
      </c>
      <c r="F519" s="26"/>
      <c r="G519" s="9"/>
      <c r="H519" s="15">
        <f t="shared" ref="H519:H553" si="25">ROUND((1+G$3)*G519,2)</f>
        <v>0</v>
      </c>
      <c r="I519" s="32">
        <v>1821</v>
      </c>
      <c r="J519" s="14">
        <f t="shared" ref="J519:J553" si="26">H519*I519</f>
        <v>0</v>
      </c>
    </row>
    <row r="520" spans="1:10" ht="14.5" x14ac:dyDescent="0.35">
      <c r="A520" s="5">
        <f t="shared" si="24"/>
        <v>514</v>
      </c>
      <c r="B520" s="31" t="s">
        <v>663</v>
      </c>
      <c r="C520" s="31" t="s">
        <v>662</v>
      </c>
      <c r="D520" s="6" t="s">
        <v>707</v>
      </c>
      <c r="E520" s="32">
        <v>17352</v>
      </c>
      <c r="F520" s="25"/>
      <c r="G520" s="8"/>
      <c r="H520" s="15">
        <f t="shared" si="25"/>
        <v>0</v>
      </c>
      <c r="I520" s="32">
        <v>437</v>
      </c>
      <c r="J520" s="14">
        <f t="shared" si="26"/>
        <v>0</v>
      </c>
    </row>
    <row r="521" spans="1:10" ht="14.5" x14ac:dyDescent="0.35">
      <c r="A521" s="5">
        <f t="shared" si="24"/>
        <v>515</v>
      </c>
      <c r="B521" s="33" t="s">
        <v>664</v>
      </c>
      <c r="C521" s="33" t="s">
        <v>665</v>
      </c>
      <c r="D521" s="6" t="s">
        <v>721</v>
      </c>
      <c r="E521" s="34">
        <v>101966</v>
      </c>
      <c r="F521" s="25"/>
      <c r="G521" s="8"/>
      <c r="H521" s="15">
        <f t="shared" si="25"/>
        <v>0</v>
      </c>
      <c r="I521" s="34">
        <v>238</v>
      </c>
      <c r="J521" s="14">
        <f t="shared" si="26"/>
        <v>0</v>
      </c>
    </row>
    <row r="522" spans="1:10" ht="14.5" x14ac:dyDescent="0.35">
      <c r="A522" s="5">
        <f t="shared" si="24"/>
        <v>516</v>
      </c>
      <c r="B522" s="33" t="s">
        <v>666</v>
      </c>
      <c r="C522" s="33" t="s">
        <v>665</v>
      </c>
      <c r="D522" s="6" t="s">
        <v>953</v>
      </c>
      <c r="E522" s="34">
        <v>102320</v>
      </c>
      <c r="F522" s="26"/>
      <c r="G522" s="9"/>
      <c r="H522" s="15">
        <f t="shared" si="25"/>
        <v>0</v>
      </c>
      <c r="I522" s="34">
        <v>245</v>
      </c>
      <c r="J522" s="14">
        <f t="shared" si="26"/>
        <v>0</v>
      </c>
    </row>
    <row r="523" spans="1:10" ht="14.5" x14ac:dyDescent="0.35">
      <c r="A523" s="5">
        <f t="shared" si="24"/>
        <v>517</v>
      </c>
      <c r="B523" s="33" t="s">
        <v>667</v>
      </c>
      <c r="C523" s="33" t="s">
        <v>665</v>
      </c>
      <c r="D523" s="6" t="s">
        <v>721</v>
      </c>
      <c r="E523" s="34">
        <v>101893</v>
      </c>
      <c r="F523" s="26"/>
      <c r="G523" s="9"/>
      <c r="H523" s="15">
        <f t="shared" si="25"/>
        <v>0</v>
      </c>
      <c r="I523" s="34">
        <v>218</v>
      </c>
      <c r="J523" s="14">
        <f t="shared" si="26"/>
        <v>0</v>
      </c>
    </row>
    <row r="524" spans="1:10" ht="14.5" x14ac:dyDescent="0.35">
      <c r="A524" s="5">
        <f t="shared" si="24"/>
        <v>518</v>
      </c>
      <c r="B524" s="31" t="s">
        <v>668</v>
      </c>
      <c r="C524" s="31" t="s">
        <v>669</v>
      </c>
      <c r="D524" s="6" t="s">
        <v>954</v>
      </c>
      <c r="E524" s="32">
        <v>16166</v>
      </c>
      <c r="F524" s="26"/>
      <c r="G524" s="9"/>
      <c r="H524" s="15">
        <f t="shared" si="25"/>
        <v>0</v>
      </c>
      <c r="I524" s="32">
        <v>103</v>
      </c>
      <c r="J524" s="14">
        <f t="shared" si="26"/>
        <v>0</v>
      </c>
    </row>
    <row r="525" spans="1:10" ht="14.5" x14ac:dyDescent="0.35">
      <c r="A525" s="5">
        <f t="shared" si="24"/>
        <v>519</v>
      </c>
      <c r="B525" s="31" t="s">
        <v>670</v>
      </c>
      <c r="C525" s="31" t="s">
        <v>669</v>
      </c>
      <c r="D525" s="6" t="s">
        <v>955</v>
      </c>
      <c r="E525" s="32">
        <v>1199</v>
      </c>
      <c r="F525" s="26"/>
      <c r="G525" s="9"/>
      <c r="H525" s="15">
        <f t="shared" si="25"/>
        <v>0</v>
      </c>
      <c r="I525" s="32">
        <v>175</v>
      </c>
      <c r="J525" s="14">
        <f t="shared" si="26"/>
        <v>0</v>
      </c>
    </row>
    <row r="526" spans="1:10" ht="14.5" x14ac:dyDescent="0.35">
      <c r="A526" s="5">
        <f t="shared" si="24"/>
        <v>520</v>
      </c>
      <c r="B526" s="31" t="s">
        <v>671</v>
      </c>
      <c r="C526" s="31" t="s">
        <v>672</v>
      </c>
      <c r="D526" s="6" t="s">
        <v>956</v>
      </c>
      <c r="E526" s="32">
        <v>294</v>
      </c>
      <c r="F526" s="26"/>
      <c r="G526" s="9"/>
      <c r="H526" s="15">
        <f t="shared" si="25"/>
        <v>0</v>
      </c>
      <c r="I526" s="32">
        <v>224</v>
      </c>
      <c r="J526" s="14">
        <f t="shared" si="26"/>
        <v>0</v>
      </c>
    </row>
    <row r="527" spans="1:10" ht="14.5" x14ac:dyDescent="0.35">
      <c r="A527" s="5">
        <f t="shared" si="24"/>
        <v>521</v>
      </c>
      <c r="B527" s="35" t="s">
        <v>673</v>
      </c>
      <c r="C527" s="33" t="s">
        <v>674</v>
      </c>
      <c r="D527" s="6" t="s">
        <v>720</v>
      </c>
      <c r="E527" s="42">
        <v>625</v>
      </c>
      <c r="F527" s="26"/>
      <c r="G527" s="9"/>
      <c r="H527" s="15">
        <f t="shared" si="25"/>
        <v>0</v>
      </c>
      <c r="I527" s="42">
        <v>255</v>
      </c>
      <c r="J527" s="14">
        <f t="shared" si="26"/>
        <v>0</v>
      </c>
    </row>
    <row r="528" spans="1:10" ht="14.5" x14ac:dyDescent="0.35">
      <c r="A528" s="5">
        <f t="shared" si="24"/>
        <v>522</v>
      </c>
      <c r="B528" s="33" t="s">
        <v>675</v>
      </c>
      <c r="C528" s="33" t="s">
        <v>674</v>
      </c>
      <c r="D528" s="6" t="s">
        <v>957</v>
      </c>
      <c r="E528" s="34">
        <v>8028</v>
      </c>
      <c r="F528" s="26"/>
      <c r="G528" s="9"/>
      <c r="H528" s="15">
        <f t="shared" si="25"/>
        <v>0</v>
      </c>
      <c r="I528" s="34">
        <v>131</v>
      </c>
      <c r="J528" s="14">
        <f t="shared" si="26"/>
        <v>0</v>
      </c>
    </row>
    <row r="529" spans="1:10" ht="14.5" x14ac:dyDescent="0.35">
      <c r="A529" s="5">
        <f t="shared" si="24"/>
        <v>523</v>
      </c>
      <c r="B529" s="33" t="s">
        <v>676</v>
      </c>
      <c r="C529" s="33" t="s">
        <v>674</v>
      </c>
      <c r="D529" s="6" t="s">
        <v>958</v>
      </c>
      <c r="E529" s="34">
        <v>30325</v>
      </c>
      <c r="F529" s="26"/>
      <c r="G529" s="9"/>
      <c r="H529" s="15">
        <f t="shared" si="25"/>
        <v>0</v>
      </c>
      <c r="I529" s="34">
        <v>282</v>
      </c>
      <c r="J529" s="14">
        <f t="shared" si="26"/>
        <v>0</v>
      </c>
    </row>
    <row r="530" spans="1:10" ht="14.5" x14ac:dyDescent="0.35">
      <c r="A530" s="5">
        <f t="shared" si="24"/>
        <v>524</v>
      </c>
      <c r="B530" s="33" t="s">
        <v>677</v>
      </c>
      <c r="C530" s="33" t="s">
        <v>674</v>
      </c>
      <c r="D530" s="6" t="s">
        <v>738</v>
      </c>
      <c r="E530" s="34">
        <v>228</v>
      </c>
      <c r="F530" s="26"/>
      <c r="G530" s="9"/>
      <c r="H530" s="15">
        <f t="shared" si="25"/>
        <v>0</v>
      </c>
      <c r="I530" s="34">
        <v>2447</v>
      </c>
      <c r="J530" s="14">
        <f t="shared" si="26"/>
        <v>0</v>
      </c>
    </row>
    <row r="531" spans="1:10" ht="14.5" x14ac:dyDescent="0.35">
      <c r="A531" s="5">
        <f t="shared" si="24"/>
        <v>525</v>
      </c>
      <c r="B531" s="33" t="s">
        <v>678</v>
      </c>
      <c r="C531" s="33" t="s">
        <v>674</v>
      </c>
      <c r="D531" s="6" t="s">
        <v>859</v>
      </c>
      <c r="E531" s="34">
        <v>10580</v>
      </c>
      <c r="F531" s="26"/>
      <c r="G531" s="9"/>
      <c r="H531" s="15">
        <f t="shared" si="25"/>
        <v>0</v>
      </c>
      <c r="I531" s="34">
        <v>1422</v>
      </c>
      <c r="J531" s="14">
        <f t="shared" si="26"/>
        <v>0</v>
      </c>
    </row>
    <row r="532" spans="1:10" ht="14.5" x14ac:dyDescent="0.35">
      <c r="A532" s="5">
        <f t="shared" si="24"/>
        <v>526</v>
      </c>
      <c r="B532" s="33" t="s">
        <v>679</v>
      </c>
      <c r="C532" s="33" t="s">
        <v>674</v>
      </c>
      <c r="D532" s="6" t="s">
        <v>738</v>
      </c>
      <c r="E532" s="34">
        <v>625</v>
      </c>
      <c r="F532" s="26"/>
      <c r="G532" s="9"/>
      <c r="H532" s="15">
        <f t="shared" si="25"/>
        <v>0</v>
      </c>
      <c r="I532" s="34">
        <v>2506</v>
      </c>
      <c r="J532" s="14">
        <f t="shared" si="26"/>
        <v>0</v>
      </c>
    </row>
    <row r="533" spans="1:10" ht="14.5" x14ac:dyDescent="0.35">
      <c r="A533" s="5">
        <f t="shared" si="24"/>
        <v>527</v>
      </c>
      <c r="B533" s="33" t="s">
        <v>680</v>
      </c>
      <c r="C533" s="33" t="s">
        <v>674</v>
      </c>
      <c r="D533" s="6" t="s">
        <v>959</v>
      </c>
      <c r="E533" s="34">
        <v>20111</v>
      </c>
      <c r="F533" s="25"/>
      <c r="G533" s="8"/>
      <c r="H533" s="15">
        <f t="shared" si="25"/>
        <v>0</v>
      </c>
      <c r="I533" s="34">
        <v>2026</v>
      </c>
      <c r="J533" s="14">
        <f t="shared" si="26"/>
        <v>0</v>
      </c>
    </row>
    <row r="534" spans="1:10" ht="14.5" x14ac:dyDescent="0.35">
      <c r="A534" s="5">
        <f t="shared" si="24"/>
        <v>528</v>
      </c>
      <c r="B534" s="33" t="s">
        <v>681</v>
      </c>
      <c r="C534" s="33" t="s">
        <v>674</v>
      </c>
      <c r="D534" s="6" t="s">
        <v>780</v>
      </c>
      <c r="E534" s="34" t="s">
        <v>1033</v>
      </c>
      <c r="F534" s="26"/>
      <c r="G534" s="9"/>
      <c r="H534" s="15">
        <f t="shared" si="25"/>
        <v>0</v>
      </c>
      <c r="I534" s="34">
        <v>671</v>
      </c>
      <c r="J534" s="14">
        <f t="shared" si="26"/>
        <v>0</v>
      </c>
    </row>
    <row r="535" spans="1:10" ht="14.5" x14ac:dyDescent="0.35">
      <c r="A535" s="5">
        <f t="shared" si="24"/>
        <v>529</v>
      </c>
      <c r="B535" s="33" t="s">
        <v>682</v>
      </c>
      <c r="C535" s="33" t="s">
        <v>674</v>
      </c>
      <c r="D535" s="6" t="s">
        <v>732</v>
      </c>
      <c r="E535" s="34">
        <v>202366</v>
      </c>
      <c r="F535" s="25"/>
      <c r="G535" s="8"/>
      <c r="H535" s="15">
        <f t="shared" si="25"/>
        <v>0</v>
      </c>
      <c r="I535" s="34">
        <v>605</v>
      </c>
      <c r="J535" s="14">
        <f t="shared" si="26"/>
        <v>0</v>
      </c>
    </row>
    <row r="536" spans="1:10" ht="14.5" x14ac:dyDescent="0.35">
      <c r="A536" s="5">
        <f t="shared" si="24"/>
        <v>530</v>
      </c>
      <c r="B536" s="33" t="s">
        <v>683</v>
      </c>
      <c r="C536" s="33" t="s">
        <v>674</v>
      </c>
      <c r="D536" s="6" t="s">
        <v>707</v>
      </c>
      <c r="E536" s="34">
        <v>38225</v>
      </c>
      <c r="F536" s="26"/>
      <c r="G536" s="9"/>
      <c r="H536" s="15">
        <f t="shared" si="25"/>
        <v>0</v>
      </c>
      <c r="I536" s="34">
        <v>2619</v>
      </c>
      <c r="J536" s="14">
        <f t="shared" si="26"/>
        <v>0</v>
      </c>
    </row>
    <row r="537" spans="1:10" ht="14.5" x14ac:dyDescent="0.35">
      <c r="A537" s="5">
        <f t="shared" si="24"/>
        <v>531</v>
      </c>
      <c r="B537" s="33" t="s">
        <v>684</v>
      </c>
      <c r="C537" s="33" t="s">
        <v>674</v>
      </c>
      <c r="D537" s="6" t="s">
        <v>707</v>
      </c>
      <c r="E537" s="34">
        <v>37315</v>
      </c>
      <c r="F537" s="25"/>
      <c r="G537" s="8"/>
      <c r="H537" s="15">
        <f t="shared" si="25"/>
        <v>0</v>
      </c>
      <c r="I537" s="34">
        <v>689</v>
      </c>
      <c r="J537" s="14">
        <f t="shared" si="26"/>
        <v>0</v>
      </c>
    </row>
    <row r="538" spans="1:10" ht="14.5" x14ac:dyDescent="0.35">
      <c r="A538" s="5">
        <f t="shared" si="24"/>
        <v>532</v>
      </c>
      <c r="B538" s="33" t="s">
        <v>685</v>
      </c>
      <c r="C538" s="33" t="s">
        <v>674</v>
      </c>
      <c r="D538" s="6" t="s">
        <v>707</v>
      </c>
      <c r="E538" s="34">
        <v>37302</v>
      </c>
      <c r="F538" s="25"/>
      <c r="G538" s="8"/>
      <c r="H538" s="15">
        <f t="shared" si="25"/>
        <v>0</v>
      </c>
      <c r="I538" s="34">
        <v>497</v>
      </c>
      <c r="J538" s="14">
        <f t="shared" si="26"/>
        <v>0</v>
      </c>
    </row>
    <row r="539" spans="1:10" ht="14.5" x14ac:dyDescent="0.35">
      <c r="A539" s="5">
        <f t="shared" si="24"/>
        <v>533</v>
      </c>
      <c r="B539" s="33" t="s">
        <v>682</v>
      </c>
      <c r="C539" s="33" t="s">
        <v>674</v>
      </c>
      <c r="D539" s="6" t="s">
        <v>960</v>
      </c>
      <c r="E539" s="34">
        <v>951</v>
      </c>
      <c r="F539" s="26"/>
      <c r="G539" s="9"/>
      <c r="H539" s="15">
        <f t="shared" si="25"/>
        <v>0</v>
      </c>
      <c r="I539" s="34">
        <v>549</v>
      </c>
      <c r="J539" s="14">
        <f t="shared" si="26"/>
        <v>0</v>
      </c>
    </row>
    <row r="540" spans="1:10" ht="14.5" x14ac:dyDescent="0.35">
      <c r="A540" s="5">
        <f t="shared" si="24"/>
        <v>534</v>
      </c>
      <c r="B540" s="33" t="s">
        <v>686</v>
      </c>
      <c r="C540" s="33" t="s">
        <v>674</v>
      </c>
      <c r="D540" s="6" t="s">
        <v>757</v>
      </c>
      <c r="E540" s="34">
        <v>8036690740</v>
      </c>
      <c r="F540" s="26"/>
      <c r="G540" s="9"/>
      <c r="H540" s="15">
        <f t="shared" si="25"/>
        <v>0</v>
      </c>
      <c r="I540" s="34">
        <v>1789</v>
      </c>
      <c r="J540" s="14">
        <f t="shared" si="26"/>
        <v>0</v>
      </c>
    </row>
    <row r="541" spans="1:10" ht="14.5" x14ac:dyDescent="0.35">
      <c r="A541" s="5">
        <f t="shared" si="24"/>
        <v>535</v>
      </c>
      <c r="B541" s="33" t="s">
        <v>687</v>
      </c>
      <c r="C541" s="33" t="s">
        <v>674</v>
      </c>
      <c r="D541" s="6" t="s">
        <v>785</v>
      </c>
      <c r="E541" s="34">
        <v>703</v>
      </c>
      <c r="F541" s="25"/>
      <c r="G541" s="8"/>
      <c r="H541" s="15">
        <f t="shared" si="25"/>
        <v>0</v>
      </c>
      <c r="I541" s="34">
        <v>845</v>
      </c>
      <c r="J541" s="14">
        <f t="shared" si="26"/>
        <v>0</v>
      </c>
    </row>
    <row r="542" spans="1:10" ht="14.5" x14ac:dyDescent="0.35">
      <c r="A542" s="5">
        <f t="shared" si="24"/>
        <v>536</v>
      </c>
      <c r="B542" s="31" t="s">
        <v>688</v>
      </c>
      <c r="C542" s="31" t="s">
        <v>674</v>
      </c>
      <c r="D542" s="6" t="s">
        <v>717</v>
      </c>
      <c r="E542" s="32">
        <v>850</v>
      </c>
      <c r="F542" s="26"/>
      <c r="G542" s="9"/>
      <c r="H542" s="15">
        <f t="shared" si="25"/>
        <v>0</v>
      </c>
      <c r="I542" s="32">
        <v>165</v>
      </c>
      <c r="J542" s="14">
        <f t="shared" si="26"/>
        <v>0</v>
      </c>
    </row>
    <row r="543" spans="1:10" ht="14.5" x14ac:dyDescent="0.35">
      <c r="A543" s="5">
        <f t="shared" si="24"/>
        <v>537</v>
      </c>
      <c r="B543" s="33" t="s">
        <v>689</v>
      </c>
      <c r="C543" s="33" t="s">
        <v>674</v>
      </c>
      <c r="D543" s="6" t="s">
        <v>961</v>
      </c>
      <c r="E543" s="34">
        <v>26033</v>
      </c>
      <c r="F543" s="25"/>
      <c r="G543" s="8"/>
      <c r="H543" s="15">
        <f t="shared" si="25"/>
        <v>0</v>
      </c>
      <c r="I543" s="34">
        <v>228</v>
      </c>
      <c r="J543" s="14">
        <f t="shared" si="26"/>
        <v>0</v>
      </c>
    </row>
    <row r="544" spans="1:10" ht="14.5" x14ac:dyDescent="0.35">
      <c r="A544" s="5">
        <f t="shared" si="24"/>
        <v>538</v>
      </c>
      <c r="B544" s="33" t="s">
        <v>690</v>
      </c>
      <c r="C544" s="33" t="s">
        <v>674</v>
      </c>
      <c r="D544" s="6" t="s">
        <v>962</v>
      </c>
      <c r="E544" s="34">
        <v>3565</v>
      </c>
      <c r="F544" s="26"/>
      <c r="G544" s="9"/>
      <c r="H544" s="15">
        <f t="shared" si="25"/>
        <v>0</v>
      </c>
      <c r="I544" s="34">
        <v>756</v>
      </c>
      <c r="J544" s="14">
        <f t="shared" si="26"/>
        <v>0</v>
      </c>
    </row>
    <row r="545" spans="1:10" ht="14.5" x14ac:dyDescent="0.35">
      <c r="A545" s="5">
        <f t="shared" si="24"/>
        <v>539</v>
      </c>
      <c r="B545" s="33" t="s">
        <v>691</v>
      </c>
      <c r="C545" s="33" t="s">
        <v>674</v>
      </c>
      <c r="D545" s="6" t="s">
        <v>962</v>
      </c>
      <c r="E545" s="34">
        <v>3545</v>
      </c>
      <c r="F545" s="25"/>
      <c r="G545" s="8"/>
      <c r="H545" s="15">
        <f t="shared" si="25"/>
        <v>0</v>
      </c>
      <c r="I545" s="34">
        <v>186</v>
      </c>
      <c r="J545" s="14">
        <f t="shared" si="26"/>
        <v>0</v>
      </c>
    </row>
    <row r="546" spans="1:10" s="58" customFormat="1" ht="14.5" x14ac:dyDescent="0.35">
      <c r="A546" s="49">
        <f t="shared" si="24"/>
        <v>540</v>
      </c>
      <c r="B546" s="51" t="s">
        <v>692</v>
      </c>
      <c r="C546" s="51" t="s">
        <v>674</v>
      </c>
      <c r="D546" s="52" t="s">
        <v>707</v>
      </c>
      <c r="E546" s="59">
        <v>7151104</v>
      </c>
      <c r="F546" s="60"/>
      <c r="G546" s="61"/>
      <c r="H546" s="56">
        <f t="shared" si="25"/>
        <v>0</v>
      </c>
      <c r="I546" s="59">
        <v>200</v>
      </c>
      <c r="J546" s="57">
        <f t="shared" si="26"/>
        <v>0</v>
      </c>
    </row>
    <row r="547" spans="1:10" ht="14.5" x14ac:dyDescent="0.35">
      <c r="A547" s="5">
        <f t="shared" si="24"/>
        <v>541</v>
      </c>
      <c r="B547" s="31" t="s">
        <v>693</v>
      </c>
      <c r="C547" s="31" t="s">
        <v>694</v>
      </c>
      <c r="D547" s="6" t="s">
        <v>963</v>
      </c>
      <c r="E547" s="32">
        <v>53017</v>
      </c>
      <c r="F547" s="26"/>
      <c r="G547" s="9"/>
      <c r="H547" s="15">
        <f t="shared" si="25"/>
        <v>0</v>
      </c>
      <c r="I547" s="32">
        <v>133</v>
      </c>
      <c r="J547" s="14">
        <f t="shared" si="26"/>
        <v>0</v>
      </c>
    </row>
    <row r="548" spans="1:10" ht="14.5" x14ac:dyDescent="0.35">
      <c r="A548" s="5">
        <f t="shared" si="24"/>
        <v>542</v>
      </c>
      <c r="B548" s="33" t="s">
        <v>695</v>
      </c>
      <c r="C548" s="33" t="s">
        <v>696</v>
      </c>
      <c r="D548" s="6" t="s">
        <v>707</v>
      </c>
      <c r="E548" s="34">
        <v>74757</v>
      </c>
      <c r="F548" s="26"/>
      <c r="G548" s="9"/>
      <c r="H548" s="15">
        <f t="shared" si="25"/>
        <v>0</v>
      </c>
      <c r="I548" s="34">
        <v>356</v>
      </c>
      <c r="J548" s="14">
        <f t="shared" si="26"/>
        <v>0</v>
      </c>
    </row>
    <row r="549" spans="1:10" ht="14.5" x14ac:dyDescent="0.35">
      <c r="A549" s="5">
        <v>543</v>
      </c>
      <c r="B549" s="33" t="s">
        <v>697</v>
      </c>
      <c r="C549" s="33" t="s">
        <v>696</v>
      </c>
      <c r="D549" s="6" t="s">
        <v>964</v>
      </c>
      <c r="E549" s="34">
        <v>74807</v>
      </c>
      <c r="F549" s="26"/>
      <c r="G549" s="9"/>
      <c r="H549" s="15">
        <f t="shared" si="25"/>
        <v>0</v>
      </c>
      <c r="I549" s="34">
        <v>161</v>
      </c>
      <c r="J549" s="14">
        <f t="shared" si="26"/>
        <v>0</v>
      </c>
    </row>
    <row r="550" spans="1:10" ht="14.5" x14ac:dyDescent="0.35">
      <c r="A550" s="5">
        <v>544</v>
      </c>
      <c r="B550" s="33" t="s">
        <v>698</v>
      </c>
      <c r="C550" s="33" t="s">
        <v>696</v>
      </c>
      <c r="D550" s="6" t="s">
        <v>965</v>
      </c>
      <c r="E550" s="34">
        <v>74591</v>
      </c>
      <c r="F550" s="26"/>
      <c r="G550" s="9"/>
      <c r="H550" s="15">
        <f t="shared" si="25"/>
        <v>0</v>
      </c>
      <c r="I550" s="34">
        <v>118</v>
      </c>
      <c r="J550" s="14">
        <f t="shared" si="26"/>
        <v>0</v>
      </c>
    </row>
    <row r="551" spans="1:10" ht="14.5" x14ac:dyDescent="0.35">
      <c r="A551" s="5">
        <v>545</v>
      </c>
      <c r="B551" s="33" t="s">
        <v>699</v>
      </c>
      <c r="C551" s="33" t="s">
        <v>696</v>
      </c>
      <c r="D551" s="6" t="s">
        <v>707</v>
      </c>
      <c r="E551" s="34">
        <v>74740</v>
      </c>
      <c r="F551" s="25"/>
      <c r="G551" s="8"/>
      <c r="H551" s="15">
        <f t="shared" si="25"/>
        <v>0</v>
      </c>
      <c r="I551" s="34">
        <v>164</v>
      </c>
      <c r="J551" s="14">
        <f t="shared" si="26"/>
        <v>0</v>
      </c>
    </row>
    <row r="552" spans="1:10" ht="14.5" x14ac:dyDescent="0.35">
      <c r="A552" s="5">
        <v>546</v>
      </c>
      <c r="B552" s="33" t="s">
        <v>700</v>
      </c>
      <c r="C552" s="33" t="s">
        <v>696</v>
      </c>
      <c r="D552" s="6" t="s">
        <v>965</v>
      </c>
      <c r="E552" s="34">
        <v>74625</v>
      </c>
      <c r="F552" s="26"/>
      <c r="G552" s="9"/>
      <c r="H552" s="15">
        <f t="shared" si="25"/>
        <v>0</v>
      </c>
      <c r="I552" s="34">
        <v>421</v>
      </c>
      <c r="J552" s="14">
        <f t="shared" si="26"/>
        <v>0</v>
      </c>
    </row>
    <row r="553" spans="1:10" ht="15" thickBot="1" x14ac:dyDescent="0.4">
      <c r="A553" s="5">
        <v>547</v>
      </c>
      <c r="B553" s="33" t="s">
        <v>668</v>
      </c>
      <c r="C553" s="33" t="s">
        <v>701</v>
      </c>
      <c r="D553" s="6" t="s">
        <v>966</v>
      </c>
      <c r="E553" s="34">
        <v>56841</v>
      </c>
      <c r="F553" s="30"/>
      <c r="G553" s="13"/>
      <c r="H553" s="15">
        <f t="shared" si="25"/>
        <v>0</v>
      </c>
      <c r="I553" s="34">
        <v>128</v>
      </c>
      <c r="J553" s="14">
        <f t="shared" si="26"/>
        <v>0</v>
      </c>
    </row>
    <row r="554" spans="1:10" ht="13.5" thickBot="1" x14ac:dyDescent="0.35">
      <c r="I554" s="19" t="s">
        <v>3</v>
      </c>
      <c r="J554" s="21">
        <f>SUM(J7:J553)</f>
        <v>0</v>
      </c>
    </row>
  </sheetData>
  <mergeCells count="13">
    <mergeCell ref="J5:J6"/>
    <mergeCell ref="I5:I6"/>
    <mergeCell ref="F5:F6"/>
    <mergeCell ref="G5:G6"/>
    <mergeCell ref="H5:H6"/>
    <mergeCell ref="A1:G1"/>
    <mergeCell ref="C2:F4"/>
    <mergeCell ref="D5:D6"/>
    <mergeCell ref="E5:E6"/>
    <mergeCell ref="B5:B6"/>
    <mergeCell ref="C5:C6"/>
    <mergeCell ref="A5:A6"/>
    <mergeCell ref="A2:B2"/>
  </mergeCells>
  <phoneticPr fontId="3" type="noConversion"/>
  <printOptions horizontalCentered="1"/>
  <pageMargins left="0.15" right="0.15" top="0.5" bottom="0.5" header="0.25" footer="0.25"/>
  <pageSetup paperSize="5" scale="98" fitToHeight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combined</vt:lpstr>
      <vt:lpstr>combined!Print_Area</vt:lpstr>
      <vt:lpstr>combined!Print_Titles</vt:lpstr>
    </vt:vector>
  </TitlesOfParts>
  <Company>BUSINESS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b8d</dc:creator>
  <cp:lastModifiedBy>Windows User</cp:lastModifiedBy>
  <cp:lastPrinted>2015-11-03T19:50:16Z</cp:lastPrinted>
  <dcterms:created xsi:type="dcterms:W3CDTF">2010-03-22T20:01:46Z</dcterms:created>
  <dcterms:modified xsi:type="dcterms:W3CDTF">2015-11-11T12:43:45Z</dcterms:modified>
</cp:coreProperties>
</file>